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そなえ隊\Desktop\関西そなえ隊\定例会\第16回定例会\"/>
    </mc:Choice>
  </mc:AlternateContent>
  <bookViews>
    <workbookView xWindow="0" yWindow="0" windowWidth="20490" windowHeight="7380"/>
  </bookViews>
  <sheets>
    <sheet name="参加リスト " sheetId="12" r:id="rId1"/>
  </sheets>
  <definedNames>
    <definedName name="_xlnm._FilterDatabase" localSheetId="0" hidden="1">'参加リスト '!$A$5:$K$26</definedName>
    <definedName name="_xlnm.Print_Area" localSheetId="0">'参加リスト '!$A$1:$K$56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2" l="1"/>
  <c r="G42" i="12" l="1"/>
  <c r="I21" i="12" l="1"/>
  <c r="I20" i="12" l="1"/>
  <c r="I18" i="12" l="1"/>
  <c r="I19" i="12"/>
  <c r="I17" i="12" l="1"/>
  <c r="H42" i="12" l="1"/>
  <c r="I15" i="12"/>
  <c r="I16" i="12"/>
  <c r="I41" i="12" l="1"/>
  <c r="H43" i="12"/>
  <c r="I37" i="12"/>
  <c r="I14" i="12"/>
  <c r="I9" i="12"/>
  <c r="I10" i="12"/>
  <c r="I8" i="12"/>
  <c r="I7" i="12"/>
  <c r="I11" i="12"/>
  <c r="I13" i="12"/>
  <c r="I12" i="12"/>
  <c r="I6" i="12"/>
  <c r="I47" i="12" l="1"/>
  <c r="I36" i="12" l="1"/>
  <c r="G43" i="12"/>
  <c r="I43" i="12" s="1"/>
  <c r="I51" i="12"/>
  <c r="I53" i="12" s="1"/>
  <c r="I46" i="12" l="1"/>
  <c r="I49" i="12" s="1"/>
  <c r="I55" i="12" s="1"/>
</calcChain>
</file>

<file path=xl/sharedStrings.xml><?xml version="1.0" encoding="utf-8"?>
<sst xmlns="http://schemas.openxmlformats.org/spreadsheetml/2006/main" count="178" uniqueCount="111">
  <si>
    <t>所属</t>
  </si>
  <si>
    <t>氏名</t>
  </si>
  <si>
    <t>定例会</t>
  </si>
  <si>
    <t>懇親会</t>
  </si>
  <si>
    <t>金額</t>
  </si>
  <si>
    <t>広報・営業統括本部長</t>
  </si>
  <si>
    <t>TOTAL人数</t>
  </si>
  <si>
    <t>TOTAL金額</t>
  </si>
  <si>
    <t>合計</t>
  </si>
  <si>
    <t>懇親会キャンセル料</t>
  </si>
  <si>
    <t>そなえ隊収入</t>
    <rPh sb="3" eb="4">
      <t>タイ</t>
    </rPh>
    <rPh sb="4" eb="6">
      <t>シュウニュウ</t>
    </rPh>
    <phoneticPr fontId="3"/>
  </si>
  <si>
    <t>貸会議室費</t>
  </si>
  <si>
    <t>参加形態</t>
    <phoneticPr fontId="3"/>
  </si>
  <si>
    <t>(a)-(b)</t>
    <phoneticPr fontId="3"/>
  </si>
  <si>
    <t>収入(a)</t>
    <phoneticPr fontId="3"/>
  </si>
  <si>
    <t>支出(b)</t>
    <phoneticPr fontId="3"/>
  </si>
  <si>
    <t>役職</t>
    <phoneticPr fontId="3"/>
  </si>
  <si>
    <t>株式会社ネスト・ジャパン</t>
  </si>
  <si>
    <t>■※・・・隊員（幹事メンバー含む）</t>
    <phoneticPr fontId="3"/>
  </si>
  <si>
    <t>取締役</t>
    <phoneticPr fontId="3"/>
  </si>
  <si>
    <t>隊員</t>
  </si>
  <si>
    <t>人と防災未来センター</t>
  </si>
  <si>
    <t>山本 晃大 ※</t>
    <phoneticPr fontId="3"/>
  </si>
  <si>
    <t>大阪府立支援学校PTA協議会OB会</t>
    <phoneticPr fontId="3"/>
  </si>
  <si>
    <t>湯井 恵美子 ※</t>
    <phoneticPr fontId="3"/>
  </si>
  <si>
    <t>国内外の災害 による被害の軽減に貢献する施設。防災・減災に関する様々な情報を発信する。</t>
  </si>
  <si>
    <t>医療機器、放射線遮蔽素材及びウェア、ダイビング及びウインドサーフィン用ウェットスーツ素材、メディカル用及びスポーツ用サポーター素材、バイオラバー素材などの製造。</t>
    <phoneticPr fontId="3"/>
  </si>
  <si>
    <t>代表取締役</t>
  </si>
  <si>
    <t>下出谷 良治 ※</t>
  </si>
  <si>
    <t>浦川 健一 ※</t>
  </si>
  <si>
    <t>防災・救命用品の企画製造卸売</t>
  </si>
  <si>
    <t>株式会社メビウスLink</t>
    <phoneticPr fontId="3"/>
  </si>
  <si>
    <t>代表</t>
  </si>
  <si>
    <t>女性の視点をいかした新しい防災のご提案</t>
  </si>
  <si>
    <t>事業・活動等内容</t>
    <phoneticPr fontId="3"/>
  </si>
  <si>
    <t>ビジネスマッチングや研修事業・広告、WEB制作。</t>
    <phoneticPr fontId="3"/>
  </si>
  <si>
    <t>平林 英二 ※</t>
  </si>
  <si>
    <t>株式会社ENT</t>
    <phoneticPr fontId="3"/>
  </si>
  <si>
    <t>平成17年から通信業界をメインに人材派遣・人材紹介・アウトソーシング業務を、中心に活動しております。</t>
  </si>
  <si>
    <t>企画ディレクター</t>
  </si>
  <si>
    <t>防災用品の販売。</t>
  </si>
  <si>
    <t>山本化学工業株式会社</t>
    <phoneticPr fontId="3"/>
  </si>
  <si>
    <t>専務取締役</t>
    <phoneticPr fontId="3"/>
  </si>
  <si>
    <t>ＣＥＯ</t>
    <phoneticPr fontId="3"/>
  </si>
  <si>
    <t>代表取締役社長</t>
    <phoneticPr fontId="3"/>
  </si>
  <si>
    <t>プラス防災</t>
    <phoneticPr fontId="3"/>
  </si>
  <si>
    <t>RCCjapan株式会社</t>
    <phoneticPr fontId="3"/>
  </si>
  <si>
    <t>相島 昭彦 ※</t>
    <phoneticPr fontId="3"/>
  </si>
  <si>
    <t>柳井 豪 ※</t>
    <phoneticPr fontId="3"/>
  </si>
  <si>
    <t>平井 道雄 ※</t>
    <phoneticPr fontId="3"/>
  </si>
  <si>
    <t>坂本 真理 ※</t>
    <phoneticPr fontId="3"/>
  </si>
  <si>
    <t>■敬称略：申込順</t>
    <rPh sb="5" eb="7">
      <t>モウシコミ</t>
    </rPh>
    <rPh sb="7" eb="8">
      <t>ジュン</t>
    </rPh>
    <phoneticPr fontId="3"/>
  </si>
  <si>
    <t>府立支援学校高等部卒業後の進路の整備、福祉待遇の改善など、障がい児者とその家族の要望をまとめ、行政機関や関係施設等へ要望を伝える窓口として活動。他に、支援学校PTAでの防災研修会、避難所開設訓練など。</t>
  </si>
  <si>
    <t>本日のファシリテーター</t>
    <phoneticPr fontId="3"/>
  </si>
  <si>
    <t>一般</t>
  </si>
  <si>
    <t>懇親会費</t>
    <phoneticPr fontId="3"/>
  </si>
  <si>
    <t>防災企業連合　関西そなえ隊　第16回定例会＆懇親会　出席リスト</t>
    <rPh sb="0" eb="2">
      <t>ボウサイ</t>
    </rPh>
    <rPh sb="2" eb="4">
      <t>キギョウ</t>
    </rPh>
    <rPh sb="4" eb="6">
      <t>レンゴウ</t>
    </rPh>
    <rPh sb="7" eb="9">
      <t>カンサイ</t>
    </rPh>
    <rPh sb="12" eb="13">
      <t>タイ</t>
    </rPh>
    <phoneticPr fontId="3"/>
  </si>
  <si>
    <t>本日の講師</t>
    <rPh sb="3" eb="5">
      <t>コウシ</t>
    </rPh>
    <phoneticPr fontId="3"/>
  </si>
  <si>
    <t>人と防災未来センター</t>
    <phoneticPr fontId="3"/>
  </si>
  <si>
    <t>主任研究員　</t>
    <phoneticPr fontId="3"/>
  </si>
  <si>
    <t>専門分野：災害医療、災害看護、国際緊急援助。国内外の被災地での現地支援経験も多い。今回の熊本地震では被災直後から現地入りし、避難所の環境整備等に関わる。</t>
    <phoneticPr fontId="3"/>
  </si>
  <si>
    <t>快適トイレ推進協議会代表、トイレ専門店「はせがわせつび」店主。 防災トイレアドバイザーとして活躍するトイレの専門家で、マニアックなトイレの話題にも精通。 トイレジャーナリストの顔も持ちWEBメディア「トイレ新聞」の記事を担当。</t>
    <phoneticPr fontId="3"/>
  </si>
  <si>
    <t>国内外の災害 による被害の軽減に貢献する施設「人と防災未来センター」にて、防災・減災に関する様々な情報を発信する。</t>
    <rPh sb="23" eb="24">
      <t>ヒト</t>
    </rPh>
    <rPh sb="25" eb="27">
      <t>ボウサイ</t>
    </rPh>
    <rPh sb="27" eb="29">
      <t>ミライ</t>
    </rPh>
    <phoneticPr fontId="3"/>
  </si>
  <si>
    <t>企画チーム</t>
    <phoneticPr fontId="3"/>
  </si>
  <si>
    <t>―</t>
    <phoneticPr fontId="3"/>
  </si>
  <si>
    <t>森口 和香子※</t>
    <phoneticPr fontId="3"/>
  </si>
  <si>
    <t>-</t>
  </si>
  <si>
    <t>危機管理担当部長</t>
    <phoneticPr fontId="3"/>
  </si>
  <si>
    <t>初</t>
    <rPh sb="0" eb="1">
      <t>ハツ</t>
    </rPh>
    <phoneticPr fontId="3"/>
  </si>
  <si>
    <t>‐</t>
    <phoneticPr fontId="3"/>
  </si>
  <si>
    <t>私は、耳が聞こえません。ろう防災士➕猟師です。宜しくお願い致します。あなた方の周りに、手話出来る（少ししか使えないも、ＯＫですヨ！）防災士・消防士・警察官・自衛隊・医者・看護師なと医療勤務…を知ってるなら、どうぞ私に連絡下さいませ。</t>
    <phoneticPr fontId="3"/>
  </si>
  <si>
    <t>人と防災未来センター</t>
    <phoneticPr fontId="3"/>
  </si>
  <si>
    <t>髙田 洋介</t>
    <phoneticPr fontId="3"/>
  </si>
  <si>
    <t>快適トイレ推進協議会</t>
    <phoneticPr fontId="3"/>
  </si>
  <si>
    <t>長谷川 高士</t>
    <phoneticPr fontId="3"/>
  </si>
  <si>
    <t>学校法人常翔学園</t>
    <phoneticPr fontId="3"/>
  </si>
  <si>
    <t>北谷 剛教</t>
    <phoneticPr fontId="3"/>
  </si>
  <si>
    <t>中江 文隆</t>
    <phoneticPr fontId="3"/>
  </si>
  <si>
    <t>耳が不自由な方ですので、受付時、筆談等でご対応お願いします。</t>
    <rPh sb="0" eb="1">
      <t>ミミ</t>
    </rPh>
    <rPh sb="2" eb="5">
      <t>フジユウ</t>
    </rPh>
    <rPh sb="6" eb="7">
      <t>カタ</t>
    </rPh>
    <rPh sb="12" eb="14">
      <t>ウケツケ</t>
    </rPh>
    <rPh sb="14" eb="15">
      <t>ジ</t>
    </rPh>
    <rPh sb="16" eb="18">
      <t>ヒツダン</t>
    </rPh>
    <rPh sb="18" eb="19">
      <t>トウ</t>
    </rPh>
    <rPh sb="21" eb="23">
      <t>タイオウ</t>
    </rPh>
    <rPh sb="24" eb="25">
      <t>ネガ</t>
    </rPh>
    <phoneticPr fontId="3"/>
  </si>
  <si>
    <t>遅れます。</t>
    <rPh sb="0" eb="1">
      <t>オク</t>
    </rPh>
    <phoneticPr fontId="3"/>
  </si>
  <si>
    <t>地震防災アドバイザー</t>
    <phoneticPr fontId="3"/>
  </si>
  <si>
    <t>木村 郁夫 ※</t>
    <phoneticPr fontId="3"/>
  </si>
  <si>
    <t>地震防災対策全般事業者　日本防災士会大阪府支部所属</t>
    <phoneticPr fontId="3"/>
  </si>
  <si>
    <t>株式会社タカオカ</t>
    <phoneticPr fontId="3"/>
  </si>
  <si>
    <t>取締役営業部長</t>
    <phoneticPr fontId="3"/>
  </si>
  <si>
    <t>代表取締役社長</t>
    <phoneticPr fontId="3"/>
  </si>
  <si>
    <t>高岡 聡　※</t>
    <phoneticPr fontId="3"/>
  </si>
  <si>
    <t>ダンボール製造メーカー</t>
    <phoneticPr fontId="3"/>
  </si>
  <si>
    <t>笠井 文廣　※</t>
    <phoneticPr fontId="3"/>
  </si>
  <si>
    <t xml:space="preserve">株式会社ペーパーワールド </t>
    <phoneticPr fontId="3"/>
  </si>
  <si>
    <t>岩崎 隆</t>
    <phoneticPr fontId="3"/>
  </si>
  <si>
    <t>主任</t>
  </si>
  <si>
    <t>西宮市総合福祉センター</t>
  </si>
  <si>
    <t>牧 祐記子</t>
  </si>
  <si>
    <t>18:40頃到着。</t>
    <rPh sb="6" eb="8">
      <t>トウチャク</t>
    </rPh>
    <phoneticPr fontId="3"/>
  </si>
  <si>
    <t>㈱タカオカ　笠井様よりご紹介。</t>
    <rPh sb="6" eb="8">
      <t>カサイ</t>
    </rPh>
    <rPh sb="8" eb="9">
      <t>サマ</t>
    </rPh>
    <rPh sb="12" eb="14">
      <t>ショウカイ</t>
    </rPh>
    <phoneticPr fontId="3"/>
  </si>
  <si>
    <t>№</t>
    <phoneticPr fontId="3"/>
  </si>
  <si>
    <t>参加形態</t>
    <phoneticPr fontId="3"/>
  </si>
  <si>
    <t>事業・活動等内容</t>
    <phoneticPr fontId="3"/>
  </si>
  <si>
    <t>備考</t>
    <phoneticPr fontId="3"/>
  </si>
  <si>
    <t>№</t>
    <phoneticPr fontId="3"/>
  </si>
  <si>
    <t>役職</t>
    <phoneticPr fontId="3"/>
  </si>
  <si>
    <t>参加形態</t>
    <phoneticPr fontId="3"/>
  </si>
  <si>
    <t>事業・活動等内容</t>
    <phoneticPr fontId="3"/>
  </si>
  <si>
    <t>備考</t>
    <phoneticPr fontId="3"/>
  </si>
  <si>
    <t>2016/10/19現在</t>
    <phoneticPr fontId="3"/>
  </si>
  <si>
    <t>帝金株式会社</t>
  </si>
  <si>
    <t>開発部　課長</t>
  </si>
  <si>
    <t>下山 和弘</t>
  </si>
  <si>
    <t>―</t>
  </si>
  <si>
    <t>「柵・車止めのメーカー」　　避難誘導用ボラード　ソーラー防犯灯等販売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</si>
</sst>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2"/>
      <color theme="1" tint="4.9989318521683403E-2"/>
      <name val="ＭＳ Ｐゴシック"/>
      <family val="3"/>
      <charset val="128"/>
      <scheme val="minor"/>
    </font>
    <font>
      <sz val="14"/>
      <color theme="1" tint="4.9989318521683403E-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  <scheme val="minor"/>
    </font>
    <font>
      <b/>
      <sz val="11"/>
      <color theme="1" tint="4.9989318521683403E-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 tint="4.9989318521683403E-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8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38" fontId="2" fillId="0" borderId="1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38" fontId="14" fillId="0" borderId="0" xfId="1" applyFont="1" applyFill="1" applyAlignment="1">
      <alignment horizontal="center" vertical="center"/>
    </xf>
    <xf numFmtId="38" fontId="14" fillId="0" borderId="0" xfId="1" applyFont="1" applyFill="1" applyAlignment="1">
      <alignment horizontal="right" vertical="center"/>
    </xf>
    <xf numFmtId="0" fontId="14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38" fontId="14" fillId="0" borderId="0" xfId="1" applyFont="1" applyFill="1" applyAlignment="1">
      <alignment horizontal="center" vertical="center" shrinkToFit="1"/>
    </xf>
    <xf numFmtId="38" fontId="14" fillId="0" borderId="0" xfId="1" applyFont="1" applyFill="1" applyAlignment="1">
      <alignment horizontal="right" vertical="center" shrinkToFit="1"/>
    </xf>
    <xf numFmtId="0" fontId="14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5" fillId="0" borderId="1" xfId="0" applyFont="1" applyFill="1" applyBorder="1">
      <alignment vertical="center"/>
    </xf>
    <xf numFmtId="38" fontId="4" fillId="0" borderId="2" xfId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/>
    </xf>
    <xf numFmtId="38" fontId="18" fillId="5" borderId="1" xfId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70" zoomScaleNormal="70" zoomScaleSheetLayoutView="55" workbookViewId="0">
      <selection activeCell="J60" sqref="J59:J60"/>
    </sheetView>
  </sheetViews>
  <sheetFormatPr defaultColWidth="9" defaultRowHeight="14" x14ac:dyDescent="0.2"/>
  <cols>
    <col min="1" max="1" width="5.1796875" style="5" customWidth="1"/>
    <col min="2" max="2" width="4" style="13" customWidth="1"/>
    <col min="3" max="3" width="36" style="4" bestFit="1" customWidth="1"/>
    <col min="4" max="4" width="22.26953125" style="4" bestFit="1" customWidth="1"/>
    <col min="5" max="5" width="14.90625" style="4" bestFit="1" customWidth="1"/>
    <col min="6" max="6" width="15.36328125" style="5" customWidth="1"/>
    <col min="7" max="8" width="13.7265625" style="11" customWidth="1"/>
    <col min="9" max="9" width="11.7265625" style="6" customWidth="1"/>
    <col min="10" max="10" width="86.6328125" style="4" customWidth="1"/>
    <col min="11" max="11" width="37" style="4" customWidth="1"/>
    <col min="12" max="16384" width="9" style="4"/>
  </cols>
  <sheetData>
    <row r="1" spans="1:11" s="1" customFormat="1" ht="35.25" customHeight="1" x14ac:dyDescent="0.2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2.5" customHeight="1" x14ac:dyDescent="0.2">
      <c r="A2" s="4"/>
      <c r="B2" s="21"/>
      <c r="C2" s="22"/>
      <c r="D2" s="23"/>
      <c r="E2" s="23"/>
      <c r="F2" s="24"/>
      <c r="G2" s="25"/>
      <c r="H2" s="25"/>
      <c r="I2" s="26"/>
      <c r="K2" s="10" t="s">
        <v>105</v>
      </c>
    </row>
    <row r="3" spans="1:11" ht="27.5" customHeight="1" x14ac:dyDescent="0.2">
      <c r="A3" s="20" t="s">
        <v>18</v>
      </c>
      <c r="B3" s="21"/>
      <c r="C3" s="22"/>
      <c r="D3" s="23"/>
      <c r="E3" s="23"/>
      <c r="F3" s="24"/>
      <c r="G3" s="25"/>
      <c r="H3" s="25"/>
      <c r="I3" s="26"/>
      <c r="K3" s="10"/>
    </row>
    <row r="4" spans="1:11" ht="27.5" customHeight="1" x14ac:dyDescent="0.2">
      <c r="A4" s="20" t="s">
        <v>51</v>
      </c>
      <c r="B4" s="21"/>
      <c r="C4" s="22"/>
      <c r="D4" s="23"/>
      <c r="E4" s="23"/>
      <c r="F4" s="24"/>
      <c r="G4" s="25"/>
      <c r="H4" s="25"/>
      <c r="I4" s="26"/>
      <c r="K4" s="23"/>
    </row>
    <row r="5" spans="1:11" s="12" customFormat="1" ht="18" customHeight="1" x14ac:dyDescent="0.2">
      <c r="A5" s="59" t="s">
        <v>96</v>
      </c>
      <c r="B5" s="59"/>
      <c r="C5" s="59" t="s">
        <v>0</v>
      </c>
      <c r="D5" s="59" t="s">
        <v>16</v>
      </c>
      <c r="E5" s="59" t="s">
        <v>1</v>
      </c>
      <c r="F5" s="59" t="s">
        <v>97</v>
      </c>
      <c r="G5" s="60" t="s">
        <v>2</v>
      </c>
      <c r="H5" s="60" t="s">
        <v>3</v>
      </c>
      <c r="I5" s="60" t="s">
        <v>4</v>
      </c>
      <c r="J5" s="61" t="s">
        <v>98</v>
      </c>
      <c r="K5" s="59" t="s">
        <v>99</v>
      </c>
    </row>
    <row r="6" spans="1:11" ht="45.5" customHeight="1" x14ac:dyDescent="0.2">
      <c r="A6" s="56">
        <v>1</v>
      </c>
      <c r="B6" s="58"/>
      <c r="C6" s="50" t="s">
        <v>17</v>
      </c>
      <c r="D6" s="50" t="s">
        <v>5</v>
      </c>
      <c r="E6" s="51" t="s">
        <v>28</v>
      </c>
      <c r="F6" s="52" t="s">
        <v>20</v>
      </c>
      <c r="G6" s="53" t="s">
        <v>64</v>
      </c>
      <c r="H6" s="54">
        <v>3500</v>
      </c>
      <c r="I6" s="55">
        <f t="shared" ref="I6:I10" si="0">SUM(G6:H6)</f>
        <v>3500</v>
      </c>
      <c r="J6" s="44" t="s">
        <v>30</v>
      </c>
      <c r="K6" s="40"/>
    </row>
    <row r="7" spans="1:11" ht="45.5" customHeight="1" x14ac:dyDescent="0.2">
      <c r="A7" s="56">
        <v>2</v>
      </c>
      <c r="B7" s="58"/>
      <c r="C7" s="50" t="s">
        <v>41</v>
      </c>
      <c r="D7" s="50" t="s">
        <v>42</v>
      </c>
      <c r="E7" s="51" t="s">
        <v>22</v>
      </c>
      <c r="F7" s="52" t="s">
        <v>20</v>
      </c>
      <c r="G7" s="53" t="s">
        <v>64</v>
      </c>
      <c r="H7" s="54">
        <v>3500</v>
      </c>
      <c r="I7" s="55">
        <f t="shared" si="0"/>
        <v>3500</v>
      </c>
      <c r="J7" s="41" t="s">
        <v>26</v>
      </c>
      <c r="K7" s="28"/>
    </row>
    <row r="8" spans="1:11" ht="45.5" customHeight="1" x14ac:dyDescent="0.2">
      <c r="A8" s="56">
        <v>3</v>
      </c>
      <c r="B8" s="58"/>
      <c r="C8" s="50" t="s">
        <v>21</v>
      </c>
      <c r="D8" s="50" t="s">
        <v>39</v>
      </c>
      <c r="E8" s="51" t="s">
        <v>36</v>
      </c>
      <c r="F8" s="52" t="s">
        <v>20</v>
      </c>
      <c r="G8" s="53" t="s">
        <v>64</v>
      </c>
      <c r="H8" s="54">
        <v>3500</v>
      </c>
      <c r="I8" s="55">
        <f t="shared" si="0"/>
        <v>3500</v>
      </c>
      <c r="J8" s="41" t="s">
        <v>25</v>
      </c>
      <c r="K8" s="40"/>
    </row>
    <row r="9" spans="1:11" ht="45.5" customHeight="1" x14ac:dyDescent="0.2">
      <c r="A9" s="56">
        <v>4</v>
      </c>
      <c r="B9" s="58"/>
      <c r="C9" s="50" t="s">
        <v>31</v>
      </c>
      <c r="D9" s="50" t="s">
        <v>27</v>
      </c>
      <c r="E9" s="50" t="s">
        <v>29</v>
      </c>
      <c r="F9" s="52" t="s">
        <v>20</v>
      </c>
      <c r="G9" s="53" t="s">
        <v>64</v>
      </c>
      <c r="H9" s="54">
        <v>3500</v>
      </c>
      <c r="I9" s="55">
        <f t="shared" si="0"/>
        <v>3500</v>
      </c>
      <c r="J9" s="42" t="s">
        <v>35</v>
      </c>
      <c r="K9" s="28"/>
    </row>
    <row r="10" spans="1:11" ht="45.5" customHeight="1" x14ac:dyDescent="0.2">
      <c r="A10" s="56">
        <v>5</v>
      </c>
      <c r="B10" s="58"/>
      <c r="C10" s="50" t="s">
        <v>45</v>
      </c>
      <c r="D10" s="50" t="s">
        <v>32</v>
      </c>
      <c r="E10" s="51" t="s">
        <v>50</v>
      </c>
      <c r="F10" s="52" t="s">
        <v>20</v>
      </c>
      <c r="G10" s="53" t="s">
        <v>64</v>
      </c>
      <c r="H10" s="54">
        <v>3500</v>
      </c>
      <c r="I10" s="55">
        <f t="shared" si="0"/>
        <v>3500</v>
      </c>
      <c r="J10" s="42" t="s">
        <v>33</v>
      </c>
      <c r="K10" s="43"/>
    </row>
    <row r="11" spans="1:11" ht="45.5" customHeight="1" x14ac:dyDescent="0.2">
      <c r="A11" s="56">
        <v>6</v>
      </c>
      <c r="B11" s="58"/>
      <c r="C11" s="50" t="s">
        <v>46</v>
      </c>
      <c r="D11" s="50" t="s">
        <v>43</v>
      </c>
      <c r="E11" s="51" t="s">
        <v>47</v>
      </c>
      <c r="F11" s="52" t="s">
        <v>20</v>
      </c>
      <c r="G11" s="53" t="s">
        <v>64</v>
      </c>
      <c r="H11" s="54">
        <v>3500</v>
      </c>
      <c r="I11" s="55">
        <f t="shared" ref="I11" si="1">SUM(G11:H11)</f>
        <v>3500</v>
      </c>
      <c r="J11" s="42" t="s">
        <v>40</v>
      </c>
      <c r="K11" s="27"/>
    </row>
    <row r="12" spans="1:11" ht="45.5" customHeight="1" x14ac:dyDescent="0.2">
      <c r="A12" s="56">
        <v>7</v>
      </c>
      <c r="B12" s="58"/>
      <c r="C12" s="50" t="s">
        <v>37</v>
      </c>
      <c r="D12" s="50" t="s">
        <v>44</v>
      </c>
      <c r="E12" s="51" t="s">
        <v>48</v>
      </c>
      <c r="F12" s="52" t="s">
        <v>20</v>
      </c>
      <c r="G12" s="53" t="s">
        <v>64</v>
      </c>
      <c r="H12" s="54">
        <v>3500</v>
      </c>
      <c r="I12" s="55">
        <f t="shared" ref="I12:I13" si="2">SUM(G12:H12)</f>
        <v>3500</v>
      </c>
      <c r="J12" s="41" t="s">
        <v>38</v>
      </c>
      <c r="K12" s="27"/>
    </row>
    <row r="13" spans="1:11" ht="45.5" customHeight="1" x14ac:dyDescent="0.2">
      <c r="A13" s="56">
        <v>8</v>
      </c>
      <c r="B13" s="58"/>
      <c r="C13" s="50" t="s">
        <v>37</v>
      </c>
      <c r="D13" s="50" t="s">
        <v>19</v>
      </c>
      <c r="E13" s="50" t="s">
        <v>49</v>
      </c>
      <c r="F13" s="52" t="s">
        <v>20</v>
      </c>
      <c r="G13" s="53" t="s">
        <v>64</v>
      </c>
      <c r="H13" s="54">
        <v>3500</v>
      </c>
      <c r="I13" s="55">
        <f t="shared" si="2"/>
        <v>3500</v>
      </c>
      <c r="J13" s="41" t="s">
        <v>38</v>
      </c>
      <c r="K13" s="27"/>
    </row>
    <row r="14" spans="1:11" ht="45.5" customHeight="1" x14ac:dyDescent="0.2">
      <c r="A14" s="56">
        <v>9</v>
      </c>
      <c r="B14" s="58"/>
      <c r="C14" s="50" t="s">
        <v>23</v>
      </c>
      <c r="D14" s="50"/>
      <c r="E14" s="51" t="s">
        <v>24</v>
      </c>
      <c r="F14" s="52" t="s">
        <v>20</v>
      </c>
      <c r="G14" s="53" t="s">
        <v>64</v>
      </c>
      <c r="H14" s="54">
        <v>3500</v>
      </c>
      <c r="I14" s="55">
        <f>SUM(G14:H14)</f>
        <v>3500</v>
      </c>
      <c r="J14" s="41" t="s">
        <v>52</v>
      </c>
      <c r="K14" s="27"/>
    </row>
    <row r="15" spans="1:11" ht="45.5" customHeight="1" x14ac:dyDescent="0.2">
      <c r="A15" s="56">
        <v>10</v>
      </c>
      <c r="B15" s="58"/>
      <c r="C15" s="50" t="s">
        <v>75</v>
      </c>
      <c r="D15" s="50" t="s">
        <v>67</v>
      </c>
      <c r="E15" s="50" t="s">
        <v>76</v>
      </c>
      <c r="F15" s="52" t="s">
        <v>54</v>
      </c>
      <c r="G15" s="53" t="s">
        <v>64</v>
      </c>
      <c r="H15" s="54" t="s">
        <v>66</v>
      </c>
      <c r="I15" s="55">
        <f t="shared" ref="I15:I16" si="3">SUM(G15:H15)</f>
        <v>0</v>
      </c>
      <c r="J15" s="41"/>
      <c r="K15" s="28"/>
    </row>
    <row r="16" spans="1:11" ht="45.5" customHeight="1" x14ac:dyDescent="0.2">
      <c r="A16" s="56">
        <v>11</v>
      </c>
      <c r="B16" s="58" t="s">
        <v>68</v>
      </c>
      <c r="C16" s="56" t="s">
        <v>69</v>
      </c>
      <c r="D16" s="56" t="s">
        <v>69</v>
      </c>
      <c r="E16" s="51" t="s">
        <v>77</v>
      </c>
      <c r="F16" s="52" t="s">
        <v>54</v>
      </c>
      <c r="G16" s="53" t="s">
        <v>64</v>
      </c>
      <c r="H16" s="54" t="s">
        <v>66</v>
      </c>
      <c r="I16" s="55">
        <f t="shared" si="3"/>
        <v>0</v>
      </c>
      <c r="J16" s="47" t="s">
        <v>70</v>
      </c>
      <c r="K16" s="48" t="s">
        <v>78</v>
      </c>
    </row>
    <row r="17" spans="1:11" ht="45.5" customHeight="1" x14ac:dyDescent="0.2">
      <c r="A17" s="56">
        <v>12</v>
      </c>
      <c r="B17" s="58"/>
      <c r="C17" s="50" t="s">
        <v>80</v>
      </c>
      <c r="D17" s="50"/>
      <c r="E17" s="51" t="s">
        <v>81</v>
      </c>
      <c r="F17" s="52" t="s">
        <v>20</v>
      </c>
      <c r="G17" s="53" t="s">
        <v>64</v>
      </c>
      <c r="H17" s="54" t="s">
        <v>66</v>
      </c>
      <c r="I17" s="55">
        <f t="shared" ref="I17:I19" si="4">SUM(G17:H17)</f>
        <v>0</v>
      </c>
      <c r="J17" s="41" t="s">
        <v>82</v>
      </c>
      <c r="K17" s="27" t="s">
        <v>79</v>
      </c>
    </row>
    <row r="18" spans="1:11" ht="45.5" customHeight="1" x14ac:dyDescent="0.2">
      <c r="A18" s="56">
        <v>13</v>
      </c>
      <c r="B18" s="58" t="s">
        <v>68</v>
      </c>
      <c r="C18" s="50" t="s">
        <v>83</v>
      </c>
      <c r="D18" s="50" t="s">
        <v>85</v>
      </c>
      <c r="E18" s="50" t="s">
        <v>86</v>
      </c>
      <c r="F18" s="52" t="s">
        <v>20</v>
      </c>
      <c r="G18" s="53" t="s">
        <v>64</v>
      </c>
      <c r="H18" s="54" t="s">
        <v>66</v>
      </c>
      <c r="I18" s="55">
        <f t="shared" si="4"/>
        <v>0</v>
      </c>
      <c r="J18" s="49" t="s">
        <v>87</v>
      </c>
      <c r="K18" s="27"/>
    </row>
    <row r="19" spans="1:11" ht="45.5" customHeight="1" x14ac:dyDescent="0.2">
      <c r="A19" s="56">
        <v>14</v>
      </c>
      <c r="B19" s="58"/>
      <c r="C19" s="50" t="s">
        <v>83</v>
      </c>
      <c r="D19" s="50" t="s">
        <v>84</v>
      </c>
      <c r="E19" s="50" t="s">
        <v>88</v>
      </c>
      <c r="F19" s="52" t="s">
        <v>20</v>
      </c>
      <c r="G19" s="53" t="s">
        <v>64</v>
      </c>
      <c r="H19" s="54">
        <v>3500</v>
      </c>
      <c r="I19" s="55">
        <f t="shared" si="4"/>
        <v>3500</v>
      </c>
      <c r="J19" s="49" t="s">
        <v>87</v>
      </c>
      <c r="K19" s="27"/>
    </row>
    <row r="20" spans="1:11" ht="45.5" customHeight="1" x14ac:dyDescent="0.2">
      <c r="A20" s="56">
        <v>15</v>
      </c>
      <c r="B20" s="58" t="s">
        <v>68</v>
      </c>
      <c r="C20" s="50" t="s">
        <v>89</v>
      </c>
      <c r="D20" s="50" t="s">
        <v>85</v>
      </c>
      <c r="E20" s="50" t="s">
        <v>90</v>
      </c>
      <c r="F20" s="52" t="s">
        <v>54</v>
      </c>
      <c r="G20" s="53" t="s">
        <v>64</v>
      </c>
      <c r="H20" s="54" t="s">
        <v>66</v>
      </c>
      <c r="I20" s="55">
        <f t="shared" ref="I20" si="5">SUM(G20:H20)</f>
        <v>0</v>
      </c>
      <c r="J20" s="41"/>
      <c r="K20" s="40" t="s">
        <v>95</v>
      </c>
    </row>
    <row r="21" spans="1:11" ht="45.5" customHeight="1" x14ac:dyDescent="0.2">
      <c r="A21" s="56">
        <v>16</v>
      </c>
      <c r="B21" s="58" t="s">
        <v>68</v>
      </c>
      <c r="C21" s="50" t="s">
        <v>92</v>
      </c>
      <c r="D21" s="50" t="s">
        <v>91</v>
      </c>
      <c r="E21" s="51" t="s">
        <v>93</v>
      </c>
      <c r="F21" s="52" t="s">
        <v>54</v>
      </c>
      <c r="G21" s="53" t="s">
        <v>64</v>
      </c>
      <c r="H21" s="54" t="s">
        <v>66</v>
      </c>
      <c r="I21" s="55">
        <f t="shared" ref="I21:I22" si="6">SUM(G21:H21)</f>
        <v>0</v>
      </c>
      <c r="J21" s="41"/>
      <c r="K21" s="27" t="s">
        <v>94</v>
      </c>
    </row>
    <row r="22" spans="1:11" ht="45.5" customHeight="1" x14ac:dyDescent="0.2">
      <c r="A22" s="56">
        <v>17</v>
      </c>
      <c r="B22" s="58"/>
      <c r="C22" s="50" t="s">
        <v>106</v>
      </c>
      <c r="D22" s="50" t="s">
        <v>107</v>
      </c>
      <c r="E22" s="51" t="s">
        <v>108</v>
      </c>
      <c r="F22" s="52" t="s">
        <v>54</v>
      </c>
      <c r="G22" s="53" t="s">
        <v>109</v>
      </c>
      <c r="H22" s="54" t="s">
        <v>66</v>
      </c>
      <c r="I22" s="55">
        <f t="shared" si="6"/>
        <v>0</v>
      </c>
      <c r="J22" s="41" t="s">
        <v>110</v>
      </c>
      <c r="K22" s="27"/>
    </row>
    <row r="23" spans="1:11" ht="45.5" customHeight="1" x14ac:dyDescent="0.2">
      <c r="A23" s="56">
        <v>18</v>
      </c>
      <c r="B23" s="58"/>
      <c r="C23" s="50"/>
      <c r="D23" s="50"/>
      <c r="E23" s="50"/>
      <c r="F23" s="52"/>
      <c r="G23" s="53"/>
      <c r="H23" s="54"/>
      <c r="I23" s="55"/>
      <c r="J23" s="41"/>
      <c r="K23" s="27"/>
    </row>
    <row r="24" spans="1:11" ht="45.5" customHeight="1" x14ac:dyDescent="0.2">
      <c r="A24" s="56">
        <v>19</v>
      </c>
      <c r="B24" s="58"/>
      <c r="C24" s="50"/>
      <c r="D24" s="50"/>
      <c r="E24" s="51"/>
      <c r="F24" s="52"/>
      <c r="G24" s="53"/>
      <c r="H24" s="54"/>
      <c r="I24" s="55"/>
      <c r="J24" s="42"/>
      <c r="K24" s="28"/>
    </row>
    <row r="25" spans="1:11" ht="45.5" customHeight="1" x14ac:dyDescent="0.2">
      <c r="A25" s="56">
        <v>20</v>
      </c>
      <c r="B25" s="58"/>
      <c r="C25" s="50"/>
      <c r="D25" s="50"/>
      <c r="E25" s="51"/>
      <c r="F25" s="52"/>
      <c r="G25" s="53"/>
      <c r="H25" s="54"/>
      <c r="I25" s="55"/>
      <c r="J25" s="41"/>
      <c r="K25" s="27"/>
    </row>
    <row r="26" spans="1:11" ht="45.5" customHeight="1" x14ac:dyDescent="0.2">
      <c r="A26" s="56">
        <v>21</v>
      </c>
      <c r="B26" s="58"/>
      <c r="C26" s="50"/>
      <c r="D26" s="50"/>
      <c r="E26" s="50"/>
      <c r="F26" s="52"/>
      <c r="G26" s="53"/>
      <c r="H26" s="54"/>
      <c r="I26" s="55"/>
      <c r="J26" s="42"/>
      <c r="K26" s="40"/>
    </row>
    <row r="27" spans="1:11" ht="45.5" customHeight="1" x14ac:dyDescent="0.2">
      <c r="A27" s="56">
        <v>22</v>
      </c>
      <c r="B27" s="58"/>
      <c r="C27" s="50"/>
      <c r="D27" s="50"/>
      <c r="E27" s="50"/>
      <c r="F27" s="52"/>
      <c r="G27" s="53"/>
      <c r="H27" s="54"/>
      <c r="I27" s="55"/>
      <c r="J27" s="42"/>
      <c r="K27" s="40"/>
    </row>
    <row r="28" spans="1:11" ht="45.5" customHeight="1" x14ac:dyDescent="0.2">
      <c r="A28" s="56">
        <v>23</v>
      </c>
      <c r="B28" s="58"/>
      <c r="C28" s="50"/>
      <c r="D28" s="50"/>
      <c r="E28" s="50"/>
      <c r="F28" s="52"/>
      <c r="G28" s="53"/>
      <c r="H28" s="54"/>
      <c r="I28" s="55"/>
      <c r="J28" s="42"/>
      <c r="K28" s="40"/>
    </row>
    <row r="29" spans="1:11" ht="45.5" customHeight="1" x14ac:dyDescent="0.2">
      <c r="A29" s="56">
        <v>24</v>
      </c>
      <c r="B29" s="58"/>
      <c r="C29" s="50"/>
      <c r="D29" s="50"/>
      <c r="E29" s="51"/>
      <c r="F29" s="52"/>
      <c r="G29" s="53"/>
      <c r="H29" s="54"/>
      <c r="I29" s="55"/>
      <c r="J29" s="41"/>
      <c r="K29" s="45"/>
    </row>
    <row r="30" spans="1:11" ht="45.5" customHeight="1" x14ac:dyDescent="0.2">
      <c r="A30" s="56">
        <v>25</v>
      </c>
      <c r="B30" s="58"/>
      <c r="C30" s="56"/>
      <c r="D30" s="56"/>
      <c r="E30" s="57"/>
      <c r="F30" s="53"/>
      <c r="G30" s="53"/>
      <c r="H30" s="54"/>
      <c r="I30" s="55"/>
      <c r="J30" s="41"/>
      <c r="K30" s="28"/>
    </row>
    <row r="31" spans="1:11" ht="45.5" customHeight="1" x14ac:dyDescent="0.2">
      <c r="A31" s="56">
        <v>26</v>
      </c>
      <c r="B31" s="58"/>
      <c r="C31" s="56"/>
      <c r="D31" s="56"/>
      <c r="E31" s="57"/>
      <c r="F31" s="53"/>
      <c r="G31" s="53"/>
      <c r="H31" s="54"/>
      <c r="I31" s="55"/>
      <c r="J31" s="41"/>
      <c r="K31" s="40"/>
    </row>
    <row r="32" spans="1:11" ht="45.5" customHeight="1" x14ac:dyDescent="0.2">
      <c r="A32" s="56">
        <v>27</v>
      </c>
      <c r="B32" s="58"/>
      <c r="C32" s="56"/>
      <c r="D32" s="50"/>
      <c r="E32" s="50"/>
      <c r="F32" s="52"/>
      <c r="G32" s="53"/>
      <c r="H32" s="54"/>
      <c r="I32" s="55"/>
      <c r="J32" s="41"/>
      <c r="K32" s="27"/>
    </row>
    <row r="33" spans="1:11" ht="12.75" customHeight="1" x14ac:dyDescent="0.2">
      <c r="A33" s="30"/>
      <c r="B33" s="31"/>
      <c r="C33" s="32"/>
      <c r="D33" s="29"/>
      <c r="E33" s="29"/>
      <c r="F33" s="32"/>
      <c r="G33" s="33"/>
      <c r="H33" s="33"/>
      <c r="I33" s="34"/>
      <c r="K33" s="29"/>
    </row>
    <row r="34" spans="1:11" ht="35.15" customHeight="1" x14ac:dyDescent="0.2">
      <c r="A34" s="2" t="s">
        <v>57</v>
      </c>
      <c r="B34" s="35"/>
      <c r="C34" s="36"/>
      <c r="D34" s="36"/>
      <c r="E34" s="36"/>
      <c r="F34" s="37"/>
      <c r="G34" s="38"/>
      <c r="H34" s="38"/>
      <c r="I34" s="39"/>
      <c r="K34" s="36"/>
    </row>
    <row r="35" spans="1:11" s="12" customFormat="1" ht="18" customHeight="1" x14ac:dyDescent="0.2">
      <c r="A35" s="59" t="s">
        <v>96</v>
      </c>
      <c r="B35" s="59"/>
      <c r="C35" s="59" t="s">
        <v>0</v>
      </c>
      <c r="D35" s="59" t="s">
        <v>16</v>
      </c>
      <c r="E35" s="59" t="s">
        <v>1</v>
      </c>
      <c r="F35" s="59" t="s">
        <v>12</v>
      </c>
      <c r="G35" s="60" t="s">
        <v>2</v>
      </c>
      <c r="H35" s="60" t="s">
        <v>3</v>
      </c>
      <c r="I35" s="60" t="s">
        <v>4</v>
      </c>
      <c r="J35" s="61" t="s">
        <v>34</v>
      </c>
      <c r="K35" s="59" t="s">
        <v>99</v>
      </c>
    </row>
    <row r="36" spans="1:11" s="14" customFormat="1" ht="45.5" customHeight="1" x14ac:dyDescent="0.2">
      <c r="A36" s="56">
        <v>28</v>
      </c>
      <c r="B36" s="58"/>
      <c r="C36" s="50" t="s">
        <v>71</v>
      </c>
      <c r="D36" s="50" t="s">
        <v>59</v>
      </c>
      <c r="E36" s="51" t="s">
        <v>72</v>
      </c>
      <c r="F36" s="52" t="s">
        <v>54</v>
      </c>
      <c r="G36" s="53" t="s">
        <v>64</v>
      </c>
      <c r="H36" s="54">
        <v>3500</v>
      </c>
      <c r="I36" s="55">
        <f>SUM(G36:H36)</f>
        <v>3500</v>
      </c>
      <c r="J36" s="41" t="s">
        <v>60</v>
      </c>
      <c r="K36" s="27"/>
    </row>
    <row r="37" spans="1:11" s="14" customFormat="1" ht="45.5" customHeight="1" x14ac:dyDescent="0.2">
      <c r="A37" s="56">
        <v>29</v>
      </c>
      <c r="B37" s="58"/>
      <c r="C37" s="50" t="s">
        <v>73</v>
      </c>
      <c r="D37" s="50"/>
      <c r="E37" s="51" t="s">
        <v>74</v>
      </c>
      <c r="F37" s="52" t="s">
        <v>54</v>
      </c>
      <c r="G37" s="53" t="s">
        <v>64</v>
      </c>
      <c r="H37" s="54">
        <v>3500</v>
      </c>
      <c r="I37" s="55">
        <f>SUM(G37:H37)</f>
        <v>3500</v>
      </c>
      <c r="J37" s="41" t="s">
        <v>61</v>
      </c>
      <c r="K37" s="27"/>
    </row>
    <row r="38" spans="1:11" ht="12.75" customHeight="1" x14ac:dyDescent="0.2">
      <c r="A38" s="30"/>
      <c r="B38" s="31"/>
      <c r="C38" s="32"/>
      <c r="D38" s="29"/>
      <c r="E38" s="29"/>
      <c r="F38" s="32"/>
      <c r="G38" s="33"/>
      <c r="H38" s="33"/>
      <c r="I38" s="34"/>
      <c r="K38" s="29"/>
    </row>
    <row r="39" spans="1:11" ht="35.15" customHeight="1" x14ac:dyDescent="0.2">
      <c r="A39" s="2" t="s">
        <v>53</v>
      </c>
      <c r="B39" s="35"/>
      <c r="C39" s="36"/>
      <c r="D39" s="36"/>
      <c r="E39" s="36"/>
      <c r="F39" s="37"/>
      <c r="G39" s="38"/>
      <c r="H39" s="38"/>
      <c r="I39" s="39"/>
      <c r="K39" s="36"/>
    </row>
    <row r="40" spans="1:11" s="12" customFormat="1" ht="18" customHeight="1" x14ac:dyDescent="0.2">
      <c r="A40" s="59" t="s">
        <v>100</v>
      </c>
      <c r="B40" s="59"/>
      <c r="C40" s="59" t="s">
        <v>0</v>
      </c>
      <c r="D40" s="59" t="s">
        <v>101</v>
      </c>
      <c r="E40" s="59" t="s">
        <v>1</v>
      </c>
      <c r="F40" s="59" t="s">
        <v>102</v>
      </c>
      <c r="G40" s="60" t="s">
        <v>2</v>
      </c>
      <c r="H40" s="60" t="s">
        <v>3</v>
      </c>
      <c r="I40" s="60" t="s">
        <v>4</v>
      </c>
      <c r="J40" s="61" t="s">
        <v>103</v>
      </c>
      <c r="K40" s="59" t="s">
        <v>104</v>
      </c>
    </row>
    <row r="41" spans="1:11" s="14" customFormat="1" ht="45.5" customHeight="1" x14ac:dyDescent="0.2">
      <c r="A41" s="56">
        <v>30</v>
      </c>
      <c r="B41" s="58"/>
      <c r="C41" s="50" t="s">
        <v>58</v>
      </c>
      <c r="D41" s="50" t="s">
        <v>63</v>
      </c>
      <c r="E41" s="51" t="s">
        <v>65</v>
      </c>
      <c r="F41" s="52" t="s">
        <v>20</v>
      </c>
      <c r="G41" s="53" t="s">
        <v>64</v>
      </c>
      <c r="H41" s="54">
        <v>3500</v>
      </c>
      <c r="I41" s="55">
        <f>SUM(G41:H41)</f>
        <v>3500</v>
      </c>
      <c r="J41" s="41" t="s">
        <v>62</v>
      </c>
      <c r="K41" s="27"/>
    </row>
    <row r="42" spans="1:11" s="14" customFormat="1" ht="35.15" customHeight="1" x14ac:dyDescent="0.2">
      <c r="A42" s="3"/>
      <c r="B42" s="15"/>
      <c r="C42" s="17"/>
      <c r="D42" s="17"/>
      <c r="E42" s="69" t="s">
        <v>6</v>
      </c>
      <c r="F42" s="70"/>
      <c r="G42" s="18">
        <f>COUNTA(G6:G32,G36:G37,G41)</f>
        <v>20</v>
      </c>
      <c r="H42" s="18">
        <f>COUNT(H6:H32,H36:H37,H41)</f>
        <v>13</v>
      </c>
      <c r="I42" s="46"/>
      <c r="J42" s="4"/>
      <c r="K42" s="17"/>
    </row>
    <row r="43" spans="1:11" s="14" customFormat="1" ht="35" customHeight="1" x14ac:dyDescent="0.2">
      <c r="A43" s="3"/>
      <c r="B43" s="15"/>
      <c r="C43" s="17"/>
      <c r="D43" s="17"/>
      <c r="E43" s="71" t="s">
        <v>7</v>
      </c>
      <c r="F43" s="70"/>
      <c r="G43" s="16">
        <f>SUM(G6:G32,G36:G36)</f>
        <v>0</v>
      </c>
      <c r="H43" s="16">
        <f>SUM(H6:H32,H36:H37,H41)</f>
        <v>45500</v>
      </c>
      <c r="I43" s="19">
        <f>SUM(G43:H43)</f>
        <v>45500</v>
      </c>
      <c r="J43" s="4"/>
      <c r="K43" s="17"/>
    </row>
    <row r="44" spans="1:11" s="14" customFormat="1" ht="16.5" x14ac:dyDescent="0.2">
      <c r="A44" s="5"/>
      <c r="B44" s="13"/>
      <c r="C44" s="4"/>
      <c r="D44" s="4"/>
      <c r="E44" s="4"/>
      <c r="F44" s="5"/>
      <c r="G44" s="11"/>
      <c r="H44" s="11"/>
      <c r="I44" s="6"/>
      <c r="J44" s="4"/>
      <c r="K44" s="4"/>
    </row>
    <row r="45" spans="1:11" x14ac:dyDescent="0.2">
      <c r="G45" s="72" t="s">
        <v>14</v>
      </c>
      <c r="H45" s="73"/>
      <c r="I45" s="74"/>
    </row>
    <row r="46" spans="1:11" x14ac:dyDescent="0.2">
      <c r="G46" s="66" t="s">
        <v>2</v>
      </c>
      <c r="H46" s="66"/>
      <c r="I46" s="8">
        <f>G43</f>
        <v>0</v>
      </c>
    </row>
    <row r="47" spans="1:11" x14ac:dyDescent="0.2">
      <c r="G47" s="66" t="s">
        <v>3</v>
      </c>
      <c r="H47" s="66"/>
      <c r="I47" s="8">
        <f>H43</f>
        <v>45500</v>
      </c>
    </row>
    <row r="48" spans="1:11" x14ac:dyDescent="0.2">
      <c r="G48" s="68" t="s">
        <v>9</v>
      </c>
      <c r="H48" s="68"/>
      <c r="I48" s="8">
        <v>0</v>
      </c>
    </row>
    <row r="49" spans="7:9" x14ac:dyDescent="0.2">
      <c r="G49" s="64" t="s">
        <v>8</v>
      </c>
      <c r="H49" s="64"/>
      <c r="I49" s="8">
        <f>SUM(I46:I48)</f>
        <v>45500</v>
      </c>
    </row>
    <row r="50" spans="7:9" x14ac:dyDescent="0.2">
      <c r="G50" s="65" t="s">
        <v>15</v>
      </c>
      <c r="H50" s="65"/>
      <c r="I50" s="65"/>
    </row>
    <row r="51" spans="7:9" x14ac:dyDescent="0.2">
      <c r="G51" s="66" t="s">
        <v>55</v>
      </c>
      <c r="H51" s="66"/>
      <c r="I51" s="8">
        <f>I47+I48</f>
        <v>45500</v>
      </c>
    </row>
    <row r="52" spans="7:9" x14ac:dyDescent="0.2">
      <c r="G52" s="66" t="s">
        <v>11</v>
      </c>
      <c r="H52" s="66"/>
      <c r="I52" s="7">
        <v>0</v>
      </c>
    </row>
    <row r="53" spans="7:9" x14ac:dyDescent="0.2">
      <c r="G53" s="64" t="s">
        <v>8</v>
      </c>
      <c r="H53" s="64"/>
      <c r="I53" s="8">
        <f>SUM(I51:I52)</f>
        <v>45500</v>
      </c>
    </row>
    <row r="54" spans="7:9" x14ac:dyDescent="0.2">
      <c r="G54" s="67" t="s">
        <v>10</v>
      </c>
      <c r="H54" s="67"/>
      <c r="I54" s="67"/>
    </row>
    <row r="55" spans="7:9" x14ac:dyDescent="0.2">
      <c r="G55" s="63" t="s">
        <v>13</v>
      </c>
      <c r="H55" s="63"/>
      <c r="I55" s="9">
        <f>I49-I53</f>
        <v>0</v>
      </c>
    </row>
  </sheetData>
  <autoFilter ref="A5:K26"/>
  <mergeCells count="14">
    <mergeCell ref="A1:K1"/>
    <mergeCell ref="G55:H55"/>
    <mergeCell ref="G49:H49"/>
    <mergeCell ref="G50:I50"/>
    <mergeCell ref="G51:H51"/>
    <mergeCell ref="G52:H52"/>
    <mergeCell ref="G53:H53"/>
    <mergeCell ref="G54:I54"/>
    <mergeCell ref="G48:H48"/>
    <mergeCell ref="E42:F42"/>
    <mergeCell ref="E43:F43"/>
    <mergeCell ref="G45:I45"/>
    <mergeCell ref="G46:H46"/>
    <mergeCell ref="G47:H47"/>
  </mergeCells>
  <phoneticPr fontId="3"/>
  <dataValidations count="2">
    <dataValidation type="list" allowBlank="1" showInputMessage="1" showErrorMessage="1" sqref="F36:F37 F41 F6:F32">
      <formula1>"一般,隊員"</formula1>
    </dataValidation>
    <dataValidation type="list" allowBlank="1" showInputMessage="1" showErrorMessage="1" sqref="H36:H37 H41 H6:H32">
      <formula1>"3500,-"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38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参加リスト </vt:lpstr>
      <vt:lpstr>'参加リスト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UemotoTomomi</dc:creator>
  <cp:lastModifiedBy>関西そなえ隊</cp:lastModifiedBy>
  <cp:lastPrinted>2016-10-12T12:25:36Z</cp:lastPrinted>
  <dcterms:created xsi:type="dcterms:W3CDTF">2014-11-18T05:21:34Z</dcterms:created>
  <dcterms:modified xsi:type="dcterms:W3CDTF">2016-10-19T12:45:01Z</dcterms:modified>
</cp:coreProperties>
</file>