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そなえ隊\Desktop\関西そなえ隊\定例会\第13回定例会\"/>
    </mc:Choice>
  </mc:AlternateContent>
  <bookViews>
    <workbookView xWindow="0" yWindow="0" windowWidth="20490" windowHeight="7380"/>
  </bookViews>
  <sheets>
    <sheet name="参加リスト " sheetId="9" r:id="rId1"/>
  </sheets>
  <definedNames>
    <definedName name="_xlnm._FilterDatabase" localSheetId="0" hidden="1">'参加リスト '!$A$5:$I$34</definedName>
    <definedName name="_xlnm.Print_Area" localSheetId="0">'参加リスト '!$A$1:$K$52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2" i="9" l="1"/>
  <c r="I32" i="9" s="1"/>
  <c r="H39" i="9" l="1"/>
  <c r="G27" i="9" l="1"/>
  <c r="G28" i="9"/>
  <c r="G29" i="9"/>
  <c r="G30" i="9"/>
  <c r="I30" i="9" s="1"/>
  <c r="G31" i="9"/>
  <c r="G33" i="9"/>
  <c r="G34" i="9"/>
  <c r="I27" i="9"/>
  <c r="I28" i="9"/>
  <c r="I29" i="9"/>
  <c r="I31" i="9"/>
  <c r="I33" i="9"/>
  <c r="I34" i="9"/>
  <c r="H38" i="9" l="1"/>
  <c r="G22" i="9" l="1"/>
  <c r="I22" i="9" s="1"/>
  <c r="G23" i="9"/>
  <c r="I23" i="9" s="1"/>
  <c r="G24" i="9"/>
  <c r="I24" i="9" s="1"/>
  <c r="G25" i="9"/>
  <c r="I25" i="9" s="1"/>
  <c r="G26" i="9"/>
  <c r="I26" i="9" s="1"/>
  <c r="G21" i="9"/>
  <c r="I21" i="9" l="1"/>
  <c r="G20" i="9" l="1"/>
  <c r="G19" i="9"/>
  <c r="I19" i="9" s="1"/>
  <c r="I20" i="9" l="1"/>
  <c r="G18" i="9"/>
  <c r="I18" i="9" s="1"/>
  <c r="G16" i="9" l="1"/>
  <c r="I16" i="9" s="1"/>
  <c r="G17" i="9"/>
  <c r="I17" i="9" s="1"/>
  <c r="G37" i="9"/>
  <c r="I37" i="9" s="1"/>
  <c r="G11" i="9"/>
  <c r="I11" i="9" s="1"/>
  <c r="G15" i="9" l="1"/>
  <c r="I15" i="9" s="1"/>
  <c r="G14" i="9"/>
  <c r="I14" i="9" s="1"/>
  <c r="G13" i="9"/>
  <c r="I13" i="9" s="1"/>
  <c r="G12" i="9"/>
  <c r="I12" i="9" s="1"/>
  <c r="G10" i="9"/>
  <c r="I10" i="9" s="1"/>
  <c r="G9" i="9"/>
  <c r="I9" i="9" s="1"/>
  <c r="G8" i="9"/>
  <c r="I8" i="9" s="1"/>
  <c r="G6" i="9"/>
  <c r="I7" i="9"/>
  <c r="I6" i="9" l="1"/>
  <c r="G39" i="9"/>
  <c r="G38" i="9"/>
  <c r="I39" i="9" l="1"/>
  <c r="I43" i="9"/>
  <c r="I47" i="9" s="1"/>
  <c r="I49" i="9" s="1"/>
  <c r="I42" i="9" l="1"/>
  <c r="I45" i="9" s="1"/>
  <c r="I51" i="9" s="1"/>
</calcChain>
</file>

<file path=xl/sharedStrings.xml><?xml version="1.0" encoding="utf-8"?>
<sst xmlns="http://schemas.openxmlformats.org/spreadsheetml/2006/main" count="153" uniqueCount="116">
  <si>
    <t>№</t>
    <phoneticPr fontId="3"/>
  </si>
  <si>
    <t>所属</t>
  </si>
  <si>
    <t>役職</t>
  </si>
  <si>
    <t>氏名</t>
  </si>
  <si>
    <t>定例会</t>
  </si>
  <si>
    <t>懇親会</t>
  </si>
  <si>
    <t>金額</t>
  </si>
  <si>
    <t>備考</t>
    <phoneticPr fontId="3"/>
  </si>
  <si>
    <t>広報・営業統括本部長</t>
  </si>
  <si>
    <t>TOTAL人数</t>
  </si>
  <si>
    <t>TOTAL金額</t>
  </si>
  <si>
    <t>合計</t>
  </si>
  <si>
    <t>懇親会キャンセル料</t>
  </si>
  <si>
    <t>そなえ隊収入</t>
    <rPh sb="3" eb="4">
      <t>タイ</t>
    </rPh>
    <rPh sb="4" eb="6">
      <t>シュウニュウ</t>
    </rPh>
    <phoneticPr fontId="3"/>
  </si>
  <si>
    <t>貸会議室費</t>
  </si>
  <si>
    <t>参加形態</t>
    <phoneticPr fontId="3"/>
  </si>
  <si>
    <t>(a)-(b)</t>
    <phoneticPr fontId="3"/>
  </si>
  <si>
    <t>収入(a)</t>
    <phoneticPr fontId="3"/>
  </si>
  <si>
    <t>支出(b)</t>
    <phoneticPr fontId="3"/>
  </si>
  <si>
    <t>役職</t>
    <phoneticPr fontId="3"/>
  </si>
  <si>
    <t>山本化学工業株式会社</t>
  </si>
  <si>
    <t>専務取締役</t>
  </si>
  <si>
    <t>株式会社ネスト・ジャパン</t>
  </si>
  <si>
    <t>オルウィン株式会社</t>
  </si>
  <si>
    <t>企画ディレクター</t>
    <phoneticPr fontId="3"/>
  </si>
  <si>
    <t>■※・・・隊員（幹事メンバー含む）</t>
    <phoneticPr fontId="3"/>
  </si>
  <si>
    <t>取締役</t>
    <phoneticPr fontId="3"/>
  </si>
  <si>
    <t>隊員</t>
  </si>
  <si>
    <t>人と防災未来センター</t>
  </si>
  <si>
    <t>理事</t>
  </si>
  <si>
    <t>副理事長</t>
  </si>
  <si>
    <t>山中 清任 ※</t>
    <phoneticPr fontId="3"/>
  </si>
  <si>
    <t>高田 不二雄 ※</t>
    <phoneticPr fontId="3"/>
  </si>
  <si>
    <t>山本 晃大 ※</t>
    <phoneticPr fontId="3"/>
  </si>
  <si>
    <t>平林 英二 ※</t>
    <phoneticPr fontId="3"/>
  </si>
  <si>
    <t>恒吉 孝司 ※</t>
    <phoneticPr fontId="3"/>
  </si>
  <si>
    <t>ＮＰＯ法人くらしと生活環境を守る会</t>
  </si>
  <si>
    <t>懇親会費</t>
    <phoneticPr fontId="3"/>
  </si>
  <si>
    <t>一般</t>
  </si>
  <si>
    <t>株式会社タカオカ</t>
  </si>
  <si>
    <t>-</t>
  </si>
  <si>
    <t>大阪府立支援学校PTA協議会OB会</t>
    <phoneticPr fontId="3"/>
  </si>
  <si>
    <t>湯井 恵美子 ※</t>
    <phoneticPr fontId="3"/>
  </si>
  <si>
    <t>国内外の災害 による被害の軽減に貢献する施設。防災・減災に関する様々な情報を発信する。</t>
  </si>
  <si>
    <t>事業内容</t>
    <rPh sb="0" eb="2">
      <t>ジギョウ</t>
    </rPh>
    <rPh sb="2" eb="4">
      <t>ナイヨウ</t>
    </rPh>
    <phoneticPr fontId="3"/>
  </si>
  <si>
    <t>社員研修プログラムの企画・実施、グラフィックデザイン企画・構成・制作・印刷、Webサイト企画・構成・制作・管理、防災グッズ企画・販売、防災イベント企画・運営。</t>
    <phoneticPr fontId="3"/>
  </si>
  <si>
    <t>地域住民のくらしと生活環境を守る事業に取り組み、河川の浄化対策・緑化事業・高齢者対策に力点を置いている。</t>
    <phoneticPr fontId="3"/>
  </si>
  <si>
    <t>ビジネスマッチングや研修事業・広告、WEB制作。</t>
    <phoneticPr fontId="3"/>
  </si>
  <si>
    <t>医療機器、放射線遮蔽素材及びウェア、ダイビング及びウインドサーフィン用ウェットスーツ素材、メディカル用及びスポーツ用サポーター素材、バイオラバー素材などの製造。</t>
    <phoneticPr fontId="3"/>
  </si>
  <si>
    <t>府立支援学校高等部卒業後の進路の整備、福祉待遇の改善など、障がい児者とその家族の要望をまとめ、行政機関や関係施設等へ要望を伝える窓口として活動。他に、支援学校PTAでの防災研修会、避難所開設訓練など。</t>
    <phoneticPr fontId="3"/>
  </si>
  <si>
    <t>代表取締役</t>
  </si>
  <si>
    <t>防災企業連合　関西そなえ隊　第13回定例会＆懇親会　出席リスト</t>
    <rPh sb="0" eb="2">
      <t>ボウサイ</t>
    </rPh>
    <rPh sb="2" eb="4">
      <t>キギョウ</t>
    </rPh>
    <rPh sb="4" eb="6">
      <t>レンゴウ</t>
    </rPh>
    <rPh sb="7" eb="9">
      <t>カンサイ</t>
    </rPh>
    <rPh sb="12" eb="13">
      <t>タイ</t>
    </rPh>
    <phoneticPr fontId="3"/>
  </si>
  <si>
    <t>■敬称略・申込順</t>
    <rPh sb="5" eb="7">
      <t>モウシコミ</t>
    </rPh>
    <phoneticPr fontId="3"/>
  </si>
  <si>
    <t>下出谷 良治 ※</t>
  </si>
  <si>
    <t>上元 友美 ※</t>
  </si>
  <si>
    <t>浦川 健一 ※</t>
  </si>
  <si>
    <t>乃亜フレンドリーネットワーク</t>
    <phoneticPr fontId="3"/>
  </si>
  <si>
    <t>代表</t>
    <rPh sb="0" eb="2">
      <t>ダイヒョウ</t>
    </rPh>
    <phoneticPr fontId="3"/>
  </si>
  <si>
    <t>田中 実 ※</t>
    <phoneticPr fontId="3"/>
  </si>
  <si>
    <t>防災・救命用品の企画製造卸売</t>
  </si>
  <si>
    <t>本日のゲスト講師</t>
    <phoneticPr fontId="3"/>
  </si>
  <si>
    <t>一般社団法人災害復興支援協議会ダッシュ隊大阪</t>
  </si>
  <si>
    <t>代表理事</t>
  </si>
  <si>
    <t>中嶋 俊明 ※</t>
    <phoneticPr fontId="3"/>
  </si>
  <si>
    <t>ライフプランナー</t>
    <phoneticPr fontId="3"/>
  </si>
  <si>
    <t>小泉 和久</t>
    <phoneticPr fontId="3"/>
  </si>
  <si>
    <t>初</t>
    <rPh sb="0" eb="1">
      <t>ハツ</t>
    </rPh>
    <phoneticPr fontId="3"/>
  </si>
  <si>
    <t>生命保険のコンサルティング</t>
    <phoneticPr fontId="3"/>
  </si>
  <si>
    <t>株式会社エクスプラス　災害研究所</t>
  </si>
  <si>
    <t>所長</t>
  </si>
  <si>
    <t>伊永 勉</t>
  </si>
  <si>
    <t>事前キャンセルの可能性あり。</t>
    <rPh sb="0" eb="2">
      <t>ジゼン</t>
    </rPh>
    <rPh sb="8" eb="11">
      <t>カノウセイ</t>
    </rPh>
    <phoneticPr fontId="3"/>
  </si>
  <si>
    <t>山本晃大様よりご紹介。</t>
    <rPh sb="0" eb="2">
      <t>ヤマモト</t>
    </rPh>
    <rPh sb="2" eb="4">
      <t>コウダイ</t>
    </rPh>
    <rPh sb="4" eb="5">
      <t>サマ</t>
    </rPh>
    <rPh sb="8" eb="10">
      <t>ショウカイ</t>
    </rPh>
    <phoneticPr fontId="3"/>
  </si>
  <si>
    <t>マツモラ産業株式会社</t>
    <phoneticPr fontId="3"/>
  </si>
  <si>
    <t>営業グループ長</t>
    <phoneticPr fontId="3"/>
  </si>
  <si>
    <t>大川 隆司 ※</t>
    <phoneticPr fontId="3"/>
  </si>
  <si>
    <t>営業部　取締役営業部長</t>
    <rPh sb="0" eb="2">
      <t>エイギョウ</t>
    </rPh>
    <rPh sb="2" eb="3">
      <t>ブ</t>
    </rPh>
    <phoneticPr fontId="3"/>
  </si>
  <si>
    <t>笠井 文廣</t>
    <phoneticPr fontId="3"/>
  </si>
  <si>
    <t>ダンボール製造メーカー</t>
    <phoneticPr fontId="3"/>
  </si>
  <si>
    <t>経営コンサルタント（経営管理・リスクマネジメント・事業継続・防災・コンプライアンスマネジメント・企業風土改革）</t>
    <phoneticPr fontId="3"/>
  </si>
  <si>
    <t>株式会社Ｊプロデュース</t>
  </si>
  <si>
    <t>プロデューサー</t>
    <phoneticPr fontId="3"/>
  </si>
  <si>
    <t>株式会社IRIKI保険サービス</t>
    <phoneticPr fontId="3"/>
  </si>
  <si>
    <t>取締役</t>
    <phoneticPr fontId="3"/>
  </si>
  <si>
    <t>石井正人</t>
    <phoneticPr fontId="3"/>
  </si>
  <si>
    <t>‐</t>
    <phoneticPr fontId="3"/>
  </si>
  <si>
    <t>金属プレス加工の試作から量産まで一貫製造をしているマツモラ産業株式会社は、自社の技術を活かし、緊急避難用品などの「モノ作り」に挑戦。安心安全をお届けする商品を開発製造しています。</t>
    <phoneticPr fontId="3"/>
  </si>
  <si>
    <t>福井 英志 ※</t>
    <phoneticPr fontId="3"/>
  </si>
  <si>
    <t>27年度の災害研究所では、県市町の災害対策本部図上訓練17、市町自主防災避難訓練と避難所運営訓練19、防災講演会49件を実施。大阪市中央市場の防災計画策定、新大阪駅周辺帰宅困難者対策策定、福岡県児童施設防災マニュアルガイドライン策定を行い、公立大学防災センター連携会議メンバーとして、全国公立大学の防災の教科書作成と講座の運営、人材バンク形成に関わっています。</t>
    <phoneticPr fontId="3"/>
  </si>
  <si>
    <t>日本駐在代表</t>
    <phoneticPr fontId="3"/>
  </si>
  <si>
    <t>東南アジアにおける総合メディアサービス（出版、ウェブ、映像、イベントの企画・制作・運営、PR）、広告代理業、翻訳・通訳など。現地生活・ビジネスに役立つ情報誌「ハローアジア」シリーズも発行しております。　　※参考URL　http://comm.holdings</t>
    <phoneticPr fontId="3"/>
  </si>
  <si>
    <t>3月のtsukuru様とのコラボ企画に初参加。山本晃大様よりご紹介。</t>
    <rPh sb="19" eb="22">
      <t>ハツサンカ</t>
    </rPh>
    <rPh sb="23" eb="25">
      <t>ヤマモト</t>
    </rPh>
    <rPh sb="25" eb="27">
      <t>コウダイ</t>
    </rPh>
    <rPh sb="27" eb="28">
      <t>サマ</t>
    </rPh>
    <rPh sb="31" eb="33">
      <t>ショウカイ</t>
    </rPh>
    <phoneticPr fontId="3"/>
  </si>
  <si>
    <t>株式会社メビウスLink</t>
    <phoneticPr fontId="3"/>
  </si>
  <si>
    <t>ＮＰＯ法人くらしと生活環境を守る会</t>
    <phoneticPr fontId="3"/>
  </si>
  <si>
    <t>プルデンシャル生命保険株式会社</t>
    <phoneticPr fontId="3"/>
  </si>
  <si>
    <t>COMM HOLDINGS PTE LTD　日本事務所</t>
    <phoneticPr fontId="3"/>
  </si>
  <si>
    <t>財津 奏</t>
    <phoneticPr fontId="3"/>
  </si>
  <si>
    <t>イツワ商事株式会社</t>
    <phoneticPr fontId="3"/>
  </si>
  <si>
    <t>初</t>
    <rPh sb="0" eb="1">
      <t>ハツ</t>
    </rPh>
    <phoneticPr fontId="3"/>
  </si>
  <si>
    <t>海外事業本部　係長</t>
    <phoneticPr fontId="3"/>
  </si>
  <si>
    <t>弊社は、炎から発生られる紫外線を感知する、紫外線感知式炎センサーを扱っています。
炎から２次的要因で発せられる、煙、熱で感知するセンサーに比べ、炎自体に反応するので、初期消火活動が可能になります。屋外火災にも対応できるのが特徴です。</t>
    <phoneticPr fontId="3"/>
  </si>
  <si>
    <t>山村 武司</t>
    <phoneticPr fontId="3"/>
  </si>
  <si>
    <t>日本防災士会</t>
  </si>
  <si>
    <t>松田 惠子</t>
  </si>
  <si>
    <t>企業様をはじめ、地方創生・インバウンドなどの地域交流分野で、商品・サービス・地域の魅力を伝える仕事をしています。</t>
    <phoneticPr fontId="3"/>
  </si>
  <si>
    <t>事業・活動等内容</t>
  </si>
  <si>
    <t>プラス防災</t>
  </si>
  <si>
    <t>代表</t>
  </si>
  <si>
    <t>坂本 真理</t>
  </si>
  <si>
    <t>女性の視点をいかした新しい防災のご提案</t>
  </si>
  <si>
    <t>災害ボランティア団体。東日本大震災では関西からのボランティアバスの派遣や、宮城県牡鹿半島を中心に災害支援を行う。講演、学校での防災授業などの啓発活動、被災地の情報発信など。</t>
    <phoneticPr fontId="3"/>
  </si>
  <si>
    <t>2015/4/13現在</t>
    <phoneticPr fontId="3"/>
  </si>
  <si>
    <t>■黄色セル・・・確認中</t>
    <rPh sb="1" eb="3">
      <t>キイロ</t>
    </rPh>
    <rPh sb="8" eb="10">
      <t>カクニン</t>
    </rPh>
    <rPh sb="10" eb="11">
      <t>ナカ</t>
    </rPh>
    <phoneticPr fontId="3"/>
  </si>
  <si>
    <t>緊急地震速報販売センター㈱の河内様よりご紹介。
「炎センサーの要素技術の活用方法のヒントを探しています。 」</t>
    <phoneticPr fontId="3"/>
  </si>
  <si>
    <t>板澤 達男 ※</t>
  </si>
  <si>
    <t>18時過ぎるかもしれません。
4/13入隊申込書受領。当日入隊金徴収。（個人：2,000円）</t>
    <rPh sb="2" eb="3">
      <t>ジ</t>
    </rPh>
    <rPh sb="3" eb="4">
      <t>ス</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</si>
</sst>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ＭＳ Ｐゴシック"/>
      <family val="2"/>
      <charset val="128"/>
      <scheme val="minor"/>
    </font>
    <font>
      <sz val="11"/>
      <color theme="1"/>
      <name val="ＭＳ Ｐゴシック"/>
      <family val="2"/>
      <charset val="128"/>
      <scheme val="minor"/>
    </font>
    <font>
      <sz val="16"/>
      <color theme="1"/>
      <name val="ＭＳ Ｐゴシック"/>
      <family val="3"/>
      <charset val="128"/>
      <scheme val="minor"/>
    </font>
    <font>
      <sz val="6"/>
      <name val="ＭＳ Ｐゴシック"/>
      <family val="2"/>
      <charset val="128"/>
      <scheme val="minor"/>
    </font>
    <font>
      <b/>
      <sz val="16"/>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u/>
      <sz val="16"/>
      <color theme="1"/>
      <name val="ＭＳ Ｐゴシック"/>
      <family val="3"/>
      <charset val="128"/>
      <scheme val="minor"/>
    </font>
    <font>
      <b/>
      <sz val="12"/>
      <color theme="1" tint="4.9989318521683403E-2"/>
      <name val="ＭＳ Ｐゴシック"/>
      <family val="3"/>
      <charset val="128"/>
      <scheme val="minor"/>
    </font>
    <font>
      <sz val="14"/>
      <color theme="1" tint="4.9989318521683403E-2"/>
      <name val="ＭＳ Ｐゴシック"/>
      <family val="3"/>
      <charset val="128"/>
      <scheme val="minor"/>
    </font>
    <font>
      <sz val="14"/>
      <color theme="1"/>
      <name val="ＭＳ Ｐゴシック"/>
      <family val="3"/>
      <charset val="128"/>
      <scheme val="minor"/>
    </font>
    <font>
      <b/>
      <sz val="26"/>
      <color theme="1"/>
      <name val="ＭＳ Ｐゴシック"/>
      <family val="3"/>
      <charset val="128"/>
      <scheme val="minor"/>
    </font>
    <font>
      <sz val="11"/>
      <color theme="1" tint="4.9989318521683403E-2"/>
      <name val="ＭＳ Ｐゴシック"/>
      <family val="3"/>
      <charset val="128"/>
      <scheme val="minor"/>
    </font>
    <font>
      <b/>
      <sz val="11"/>
      <color theme="1" tint="4.9989318521683403E-2"/>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4"/>
      <color theme="1" tint="4.9989318521683403E-2"/>
      <name val="ＭＳ Ｐゴシック"/>
      <family val="3"/>
      <charset val="128"/>
      <scheme val="minor"/>
    </font>
    <font>
      <b/>
      <sz val="14"/>
      <color theme="1"/>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theme="9"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2">
    <xf numFmtId="0" fontId="0" fillId="0" borderId="0" xfId="0">
      <alignment vertical="center"/>
    </xf>
    <xf numFmtId="0" fontId="2" fillId="0" borderId="0" xfId="0" applyFont="1" applyFill="1">
      <alignment vertical="center"/>
    </xf>
    <xf numFmtId="0" fontId="4" fillId="0" borderId="0" xfId="0" applyFont="1" applyFill="1" applyAlignment="1">
      <alignment horizontal="left" vertical="center"/>
    </xf>
    <xf numFmtId="0" fontId="2" fillId="0" borderId="0" xfId="0" applyFont="1" applyFill="1" applyAlignment="1">
      <alignment horizontal="center" vertical="center"/>
    </xf>
    <xf numFmtId="0" fontId="5" fillId="0" borderId="0" xfId="0" applyFont="1" applyFill="1">
      <alignment vertical="center"/>
    </xf>
    <xf numFmtId="0" fontId="5" fillId="0" borderId="0" xfId="0" applyFont="1" applyFill="1" applyAlignment="1">
      <alignment horizontal="center" vertical="center"/>
    </xf>
    <xf numFmtId="38" fontId="5" fillId="0" borderId="0" xfId="1" applyFont="1" applyFill="1" applyAlignment="1">
      <alignment horizontal="right" vertical="center"/>
    </xf>
    <xf numFmtId="38" fontId="5" fillId="0" borderId="1" xfId="1" applyFont="1" applyFill="1" applyBorder="1" applyAlignment="1">
      <alignment horizontal="right" vertical="center"/>
    </xf>
    <xf numFmtId="3" fontId="5" fillId="0" borderId="1" xfId="0" applyNumberFormat="1" applyFont="1" applyFill="1" applyBorder="1" applyAlignment="1">
      <alignment horizontal="right" vertical="center"/>
    </xf>
    <xf numFmtId="38" fontId="6" fillId="0" borderId="1" xfId="0" applyNumberFormat="1" applyFont="1" applyFill="1" applyBorder="1" applyAlignment="1">
      <alignment horizontal="right" vertical="center"/>
    </xf>
    <xf numFmtId="0" fontId="7" fillId="0" borderId="0" xfId="0" applyFont="1" applyFill="1" applyAlignment="1">
      <alignment horizontal="right" vertical="center"/>
    </xf>
    <xf numFmtId="38" fontId="5" fillId="0" borderId="0" xfId="1" applyFont="1" applyFill="1" applyAlignment="1">
      <alignment horizontal="center" vertical="center"/>
    </xf>
    <xf numFmtId="0" fontId="8" fillId="0" borderId="0" xfId="0" applyFont="1" applyFill="1">
      <alignment vertical="center"/>
    </xf>
    <xf numFmtId="0" fontId="6" fillId="0" borderId="0" xfId="0" applyFont="1" applyFill="1" applyAlignment="1">
      <alignment horizontal="center" vertical="center"/>
    </xf>
    <xf numFmtId="0" fontId="10" fillId="0" borderId="0" xfId="0" applyFont="1" applyFill="1">
      <alignment vertical="center"/>
    </xf>
    <xf numFmtId="0" fontId="9" fillId="0" borderId="0" xfId="0" applyFont="1" applyFill="1">
      <alignment vertical="center"/>
    </xf>
    <xf numFmtId="0" fontId="4" fillId="0" borderId="0" xfId="0" applyFont="1" applyFill="1" applyAlignment="1">
      <alignment horizontal="center" vertical="center"/>
    </xf>
    <xf numFmtId="38" fontId="2" fillId="0" borderId="1" xfId="1" applyFont="1" applyFill="1" applyBorder="1" applyAlignment="1">
      <alignment horizontal="center" vertical="center" shrinkToFit="1"/>
    </xf>
    <xf numFmtId="0" fontId="2" fillId="0" borderId="0" xfId="0" applyFont="1" applyFill="1" applyAlignment="1">
      <alignment vertical="center" shrinkToFit="1"/>
    </xf>
    <xf numFmtId="38" fontId="4" fillId="0" borderId="2" xfId="1" applyFont="1" applyFill="1" applyBorder="1" applyAlignment="1">
      <alignment horizontal="center" vertical="center" shrinkToFit="1"/>
    </xf>
    <xf numFmtId="38" fontId="4" fillId="0" borderId="1" xfId="1" applyFont="1" applyFill="1" applyBorder="1" applyAlignment="1">
      <alignment horizontal="right" vertical="center" shrinkToFit="1"/>
    </xf>
    <xf numFmtId="0" fontId="13" fillId="0" borderId="0" xfId="0" applyFont="1" applyFill="1" applyAlignment="1">
      <alignment horizontal="left" vertical="center"/>
    </xf>
    <xf numFmtId="0" fontId="14" fillId="0" borderId="0" xfId="0" applyFont="1" applyFill="1" applyAlignment="1">
      <alignment horizontal="left" vertical="center"/>
    </xf>
    <xf numFmtId="0" fontId="14" fillId="0" borderId="0" xfId="0" applyFont="1" applyFill="1">
      <alignment vertical="center"/>
    </xf>
    <xf numFmtId="0" fontId="14" fillId="0" borderId="0" xfId="0" applyFont="1" applyFill="1" applyAlignment="1">
      <alignment horizontal="center" vertical="center"/>
    </xf>
    <xf numFmtId="38" fontId="14" fillId="0" borderId="0" xfId="1" applyFont="1" applyFill="1" applyAlignment="1">
      <alignment horizontal="center" vertical="center"/>
    </xf>
    <xf numFmtId="38" fontId="14" fillId="0" borderId="0" xfId="1" applyFont="1" applyFill="1" applyAlignment="1">
      <alignment horizontal="right" vertical="center"/>
    </xf>
    <xf numFmtId="0" fontId="14" fillId="0" borderId="1" xfId="0" applyFont="1" applyFill="1" applyBorder="1" applyAlignment="1">
      <alignment vertical="center" shrinkToFit="1"/>
    </xf>
    <xf numFmtId="0" fontId="12" fillId="0" borderId="1" xfId="0" applyFont="1" applyFill="1" applyBorder="1" applyAlignment="1">
      <alignment vertical="center" shrinkToFit="1"/>
    </xf>
    <xf numFmtId="0" fontId="15" fillId="0" borderId="0" xfId="0" applyFont="1" applyFill="1" applyAlignment="1">
      <alignment horizontal="center" vertical="center"/>
    </xf>
    <xf numFmtId="0" fontId="14" fillId="0" borderId="0" xfId="0" applyFont="1" applyFill="1" applyAlignment="1">
      <alignment vertical="center" shrinkToFit="1"/>
    </xf>
    <xf numFmtId="0" fontId="14" fillId="0" borderId="0" xfId="0" applyFont="1" applyFill="1" applyAlignment="1">
      <alignment horizontal="center" vertical="center" shrinkToFit="1"/>
    </xf>
    <xf numFmtId="38" fontId="14" fillId="0" borderId="0" xfId="1" applyFont="1" applyFill="1" applyAlignment="1">
      <alignment horizontal="center" vertical="center" shrinkToFit="1"/>
    </xf>
    <xf numFmtId="38" fontId="14" fillId="0" borderId="0" xfId="1" applyFont="1" applyFill="1" applyAlignment="1">
      <alignment horizontal="right" vertical="center" shrinkToFit="1"/>
    </xf>
    <xf numFmtId="0" fontId="14" fillId="0" borderId="1" xfId="0" applyFont="1" applyFill="1" applyBorder="1" applyAlignment="1">
      <alignment vertical="center" wrapText="1" shrinkToFit="1"/>
    </xf>
    <xf numFmtId="0" fontId="5" fillId="0" borderId="1" xfId="0" applyFont="1" applyFill="1" applyBorder="1" applyAlignment="1">
      <alignment vertical="center" shrinkToFit="1"/>
    </xf>
    <xf numFmtId="0" fontId="16" fillId="0" borderId="1" xfId="0" applyFont="1" applyFill="1" applyBorder="1" applyAlignment="1">
      <alignment vertical="center" wrapText="1" shrinkToFit="1"/>
    </xf>
    <xf numFmtId="0" fontId="17" fillId="0" borderId="1" xfId="0" applyFont="1" applyFill="1" applyBorder="1" applyAlignment="1">
      <alignment vertical="center" wrapText="1" shrinkToFit="1"/>
    </xf>
    <xf numFmtId="0" fontId="9" fillId="0" borderId="0" xfId="0" applyFont="1" applyFill="1" applyAlignment="1">
      <alignment horizontal="left" vertical="center"/>
    </xf>
    <xf numFmtId="0" fontId="16" fillId="0" borderId="1" xfId="0" applyFont="1" applyFill="1" applyBorder="1" applyAlignment="1">
      <alignment vertical="center" shrinkToFit="1"/>
    </xf>
    <xf numFmtId="0" fontId="18" fillId="5" borderId="1" xfId="0" applyFont="1" applyFill="1" applyBorder="1" applyAlignment="1">
      <alignment horizontal="center" vertical="center"/>
    </xf>
    <xf numFmtId="38" fontId="18" fillId="5" borderId="1" xfId="1" applyFont="1" applyFill="1" applyBorder="1" applyAlignment="1">
      <alignment horizontal="center" vertical="center"/>
    </xf>
    <xf numFmtId="0" fontId="10" fillId="0" borderId="1" xfId="0" applyFont="1" applyFill="1" applyBorder="1" applyAlignment="1">
      <alignment horizontal="center" vertical="center"/>
    </xf>
    <xf numFmtId="0" fontId="19" fillId="0" borderId="1" xfId="0" applyFont="1" applyFill="1" applyBorder="1" applyAlignment="1">
      <alignment horizontal="center" vertical="center"/>
    </xf>
    <xf numFmtId="0" fontId="10" fillId="0" borderId="1" xfId="0" applyFont="1" applyFill="1" applyBorder="1" applyAlignment="1">
      <alignment vertical="center" shrinkToFit="1"/>
    </xf>
    <xf numFmtId="0" fontId="9" fillId="0" borderId="1" xfId="0" applyFont="1" applyFill="1" applyBorder="1" applyAlignment="1">
      <alignment vertical="center" shrinkToFit="1"/>
    </xf>
    <xf numFmtId="0" fontId="9" fillId="0" borderId="1" xfId="0" applyFont="1" applyFill="1" applyBorder="1" applyAlignment="1">
      <alignment horizontal="center" vertical="center" shrinkToFit="1"/>
    </xf>
    <xf numFmtId="38" fontId="10" fillId="0" borderId="1" xfId="1" applyFont="1" applyFill="1" applyBorder="1" applyAlignment="1">
      <alignment horizontal="center" vertical="center" shrinkToFit="1"/>
    </xf>
    <xf numFmtId="38" fontId="9" fillId="0" borderId="1" xfId="1" applyFont="1" applyFill="1" applyBorder="1" applyAlignment="1">
      <alignment horizontal="center" vertical="center" shrinkToFit="1"/>
    </xf>
    <xf numFmtId="38" fontId="10" fillId="0" borderId="1" xfId="1" applyFont="1" applyFill="1" applyBorder="1" applyAlignment="1">
      <alignment horizontal="right" vertical="center" shrinkToFit="1"/>
    </xf>
    <xf numFmtId="0" fontId="10" fillId="0" borderId="1" xfId="0" applyFont="1" applyBorder="1">
      <alignment vertical="center"/>
    </xf>
    <xf numFmtId="0" fontId="10" fillId="0" borderId="1" xfId="0" applyFont="1" applyFill="1" applyBorder="1" applyAlignment="1">
      <alignment vertical="center" wrapText="1"/>
    </xf>
    <xf numFmtId="0" fontId="9" fillId="2" borderId="1" xfId="0" applyFont="1" applyFill="1" applyBorder="1" applyAlignment="1">
      <alignment horizontal="center" vertical="center" shrinkToFit="1"/>
    </xf>
    <xf numFmtId="38" fontId="10" fillId="2" borderId="1" xfId="1" applyFont="1" applyFill="1" applyBorder="1" applyAlignment="1">
      <alignment horizontal="center" vertical="center" shrinkToFit="1"/>
    </xf>
    <xf numFmtId="0" fontId="18" fillId="5" borderId="1" xfId="0" applyFont="1" applyFill="1" applyBorder="1" applyAlignment="1">
      <alignment horizontal="center" vertical="center" shrinkToFit="1"/>
    </xf>
    <xf numFmtId="38" fontId="18" fillId="5" borderId="1" xfId="1" applyFont="1" applyFill="1" applyBorder="1" applyAlignment="1">
      <alignment horizontal="center" vertical="center" shrinkToFit="1"/>
    </xf>
    <xf numFmtId="0" fontId="18" fillId="5" borderId="1" xfId="0" applyFont="1" applyFill="1" applyBorder="1" applyAlignment="1">
      <alignment horizontal="center" vertical="center" wrapText="1" shrinkToFit="1"/>
    </xf>
    <xf numFmtId="0" fontId="16" fillId="2" borderId="1" xfId="0" applyFont="1" applyFill="1" applyBorder="1" applyAlignment="1">
      <alignment vertical="center" shrinkToFit="1"/>
    </xf>
    <xf numFmtId="0" fontId="11" fillId="0" borderId="0" xfId="0" applyFont="1" applyFill="1" applyAlignment="1">
      <alignment horizontal="center" vertical="center"/>
    </xf>
    <xf numFmtId="38" fontId="5" fillId="0" borderId="1" xfId="1" applyFont="1" applyFill="1" applyBorder="1" applyAlignment="1">
      <alignment horizontal="center" vertical="center" shrinkToFit="1"/>
    </xf>
    <xf numFmtId="0" fontId="4" fillId="0" borderId="7" xfId="0" applyFont="1" applyFill="1" applyBorder="1" applyAlignment="1">
      <alignment horizontal="right" vertical="center" shrinkToFit="1"/>
    </xf>
    <xf numFmtId="0" fontId="4" fillId="0" borderId="8" xfId="0" applyFont="1" applyFill="1" applyBorder="1" applyAlignment="1">
      <alignment horizontal="right" vertical="center" shrinkToFit="1"/>
    </xf>
    <xf numFmtId="0" fontId="4" fillId="0" borderId="0" xfId="0" applyFont="1" applyFill="1" applyAlignment="1">
      <alignment horizontal="right" vertical="center" shrinkToFit="1"/>
    </xf>
    <xf numFmtId="0" fontId="4" fillId="0" borderId="6" xfId="0" applyFont="1" applyFill="1" applyBorder="1" applyAlignment="1">
      <alignment horizontal="right" vertical="center" shrinkToFi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38" fontId="5" fillId="0" borderId="1" xfId="1" applyFont="1" applyFill="1" applyBorder="1" applyAlignment="1">
      <alignment horizontal="center" vertical="center"/>
    </xf>
    <xf numFmtId="0" fontId="6" fillId="0" borderId="1" xfId="0" applyFont="1" applyFill="1" applyBorder="1" applyAlignment="1">
      <alignment horizontal="right" vertical="center"/>
    </xf>
    <xf numFmtId="0" fontId="5" fillId="0" borderId="1" xfId="0" applyFont="1" applyFill="1" applyBorder="1" applyAlignment="1">
      <alignment horizontal="center" vertical="center"/>
    </xf>
    <xf numFmtId="0" fontId="6" fillId="3" borderId="1" xfId="0" applyFont="1" applyFill="1" applyBorder="1" applyAlignment="1">
      <alignment horizontal="center" vertical="center"/>
    </xf>
    <xf numFmtId="0" fontId="6" fillId="4" borderId="1"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tabSelected="1" topLeftCell="A30" zoomScale="85" zoomScaleNormal="85" zoomScaleSheetLayoutView="55" workbookViewId="0">
      <selection activeCell="C33" sqref="C33"/>
    </sheetView>
  </sheetViews>
  <sheetFormatPr defaultColWidth="9" defaultRowHeight="14" x14ac:dyDescent="0.2"/>
  <cols>
    <col min="1" max="1" width="5.1796875" style="5" customWidth="1"/>
    <col min="2" max="2" width="4" style="13" customWidth="1"/>
    <col min="3" max="3" width="36" style="4" bestFit="1" customWidth="1"/>
    <col min="4" max="4" width="22.26953125" style="4" bestFit="1" customWidth="1"/>
    <col min="5" max="5" width="14.90625" style="4" bestFit="1" customWidth="1"/>
    <col min="6" max="6" width="15.36328125" style="5" bestFit="1" customWidth="1"/>
    <col min="7" max="8" width="13.7265625" style="11" bestFit="1" customWidth="1"/>
    <col min="9" max="9" width="11.7265625" style="6" bestFit="1" customWidth="1"/>
    <col min="10" max="10" width="86.6328125" style="4" customWidth="1"/>
    <col min="11" max="11" width="34.36328125" style="4" customWidth="1"/>
    <col min="12" max="16384" width="9" style="4"/>
  </cols>
  <sheetData>
    <row r="1" spans="1:11" s="1" customFormat="1" ht="35.25" customHeight="1" x14ac:dyDescent="0.2">
      <c r="A1" s="58" t="s">
        <v>51</v>
      </c>
      <c r="B1" s="58"/>
      <c r="C1" s="58"/>
      <c r="D1" s="58"/>
      <c r="E1" s="58"/>
      <c r="F1" s="58"/>
      <c r="G1" s="58"/>
      <c r="H1" s="58"/>
      <c r="I1" s="58"/>
      <c r="J1" s="58"/>
      <c r="K1" s="58"/>
    </row>
    <row r="2" spans="1:11" ht="19" x14ac:dyDescent="0.2">
      <c r="A2" s="38" t="s">
        <v>25</v>
      </c>
      <c r="B2" s="21"/>
      <c r="C2" s="22"/>
      <c r="D2" s="23"/>
      <c r="E2" s="23"/>
      <c r="F2" s="24"/>
      <c r="G2" s="25"/>
      <c r="H2" s="25"/>
      <c r="I2" s="26"/>
      <c r="K2" s="10" t="s">
        <v>111</v>
      </c>
    </row>
    <row r="3" spans="1:11" ht="16.5" x14ac:dyDescent="0.2">
      <c r="A3" s="38" t="s">
        <v>52</v>
      </c>
      <c r="B3" s="21"/>
      <c r="C3" s="22"/>
      <c r="D3" s="23"/>
      <c r="E3" s="23"/>
      <c r="F3" s="24"/>
      <c r="G3" s="25"/>
      <c r="H3" s="25"/>
      <c r="I3" s="26"/>
      <c r="K3" s="23"/>
    </row>
    <row r="4" spans="1:11" ht="16.5" x14ac:dyDescent="0.2">
      <c r="A4" s="38" t="s">
        <v>112</v>
      </c>
      <c r="B4" s="21"/>
      <c r="C4" s="22"/>
      <c r="D4" s="23"/>
      <c r="E4" s="23"/>
      <c r="F4" s="24"/>
      <c r="G4" s="25"/>
      <c r="H4" s="25"/>
      <c r="I4" s="26"/>
      <c r="K4" s="23"/>
    </row>
    <row r="5" spans="1:11" s="12" customFormat="1" ht="18" customHeight="1" x14ac:dyDescent="0.2">
      <c r="A5" s="40" t="s">
        <v>0</v>
      </c>
      <c r="B5" s="40"/>
      <c r="C5" s="40" t="s">
        <v>1</v>
      </c>
      <c r="D5" s="40" t="s">
        <v>19</v>
      </c>
      <c r="E5" s="40" t="s">
        <v>3</v>
      </c>
      <c r="F5" s="40" t="s">
        <v>15</v>
      </c>
      <c r="G5" s="41" t="s">
        <v>4</v>
      </c>
      <c r="H5" s="41" t="s">
        <v>5</v>
      </c>
      <c r="I5" s="41" t="s">
        <v>6</v>
      </c>
      <c r="J5" s="56" t="s">
        <v>105</v>
      </c>
      <c r="K5" s="40" t="s">
        <v>7</v>
      </c>
    </row>
    <row r="6" spans="1:11" ht="35" customHeight="1" x14ac:dyDescent="0.2">
      <c r="A6" s="42">
        <v>1</v>
      </c>
      <c r="B6" s="43"/>
      <c r="C6" s="44" t="s">
        <v>22</v>
      </c>
      <c r="D6" s="44" t="s">
        <v>8</v>
      </c>
      <c r="E6" s="45" t="s">
        <v>53</v>
      </c>
      <c r="F6" s="46" t="s">
        <v>27</v>
      </c>
      <c r="G6" s="47">
        <f>IF(F6="","",IF(F6="一般",2000,1000))</f>
        <v>1000</v>
      </c>
      <c r="H6" s="48">
        <v>3500</v>
      </c>
      <c r="I6" s="49">
        <f t="shared" ref="I6:I11" si="0">SUM(G6:H6)</f>
        <v>4500</v>
      </c>
      <c r="J6" s="39" t="s">
        <v>59</v>
      </c>
      <c r="K6" s="27"/>
    </row>
    <row r="7" spans="1:11" ht="35" customHeight="1" x14ac:dyDescent="0.2">
      <c r="A7" s="42">
        <v>2</v>
      </c>
      <c r="B7" s="43"/>
      <c r="C7" s="44" t="s">
        <v>22</v>
      </c>
      <c r="D7" s="44"/>
      <c r="E7" s="45" t="s">
        <v>54</v>
      </c>
      <c r="F7" s="46" t="s">
        <v>27</v>
      </c>
      <c r="G7" s="47" t="s">
        <v>85</v>
      </c>
      <c r="H7" s="48">
        <v>3500</v>
      </c>
      <c r="I7" s="49">
        <f t="shared" si="0"/>
        <v>3500</v>
      </c>
      <c r="J7" s="39" t="s">
        <v>59</v>
      </c>
      <c r="K7" s="27"/>
    </row>
    <row r="8" spans="1:11" ht="35" customHeight="1" x14ac:dyDescent="0.2">
      <c r="A8" s="42">
        <v>3</v>
      </c>
      <c r="B8" s="43"/>
      <c r="C8" s="44" t="s">
        <v>20</v>
      </c>
      <c r="D8" s="44" t="s">
        <v>21</v>
      </c>
      <c r="E8" s="45" t="s">
        <v>33</v>
      </c>
      <c r="F8" s="46" t="s">
        <v>27</v>
      </c>
      <c r="G8" s="47">
        <f t="shared" ref="G8:G11" si="1">IF(F8="","",IF(F8="一般",2000,1000))</f>
        <v>1000</v>
      </c>
      <c r="H8" s="48">
        <v>3500</v>
      </c>
      <c r="I8" s="49">
        <f t="shared" si="0"/>
        <v>4500</v>
      </c>
      <c r="J8" s="36" t="s">
        <v>48</v>
      </c>
      <c r="K8" s="27"/>
    </row>
    <row r="9" spans="1:11" ht="35" customHeight="1" x14ac:dyDescent="0.2">
      <c r="A9" s="42">
        <v>4</v>
      </c>
      <c r="B9" s="43"/>
      <c r="C9" s="44" t="s">
        <v>28</v>
      </c>
      <c r="D9" s="44" t="s">
        <v>24</v>
      </c>
      <c r="E9" s="45" t="s">
        <v>34</v>
      </c>
      <c r="F9" s="46" t="s">
        <v>27</v>
      </c>
      <c r="G9" s="47">
        <f t="shared" si="1"/>
        <v>1000</v>
      </c>
      <c r="H9" s="48">
        <v>3500</v>
      </c>
      <c r="I9" s="49">
        <f t="shared" si="0"/>
        <v>4500</v>
      </c>
      <c r="J9" s="36" t="s">
        <v>43</v>
      </c>
      <c r="K9" s="27"/>
    </row>
    <row r="10" spans="1:11" ht="35" customHeight="1" x14ac:dyDescent="0.2">
      <c r="A10" s="42">
        <v>5</v>
      </c>
      <c r="B10" s="43"/>
      <c r="C10" s="44" t="s">
        <v>23</v>
      </c>
      <c r="D10" s="44" t="s">
        <v>26</v>
      </c>
      <c r="E10" s="44" t="s">
        <v>35</v>
      </c>
      <c r="F10" s="46" t="s">
        <v>27</v>
      </c>
      <c r="G10" s="47">
        <f t="shared" si="1"/>
        <v>1000</v>
      </c>
      <c r="H10" s="48">
        <v>3500</v>
      </c>
      <c r="I10" s="49">
        <f t="shared" si="0"/>
        <v>4500</v>
      </c>
      <c r="J10" s="36" t="s">
        <v>45</v>
      </c>
      <c r="K10" s="27"/>
    </row>
    <row r="11" spans="1:11" ht="35.15" customHeight="1" x14ac:dyDescent="0.2">
      <c r="A11" s="42">
        <v>6</v>
      </c>
      <c r="B11" s="43"/>
      <c r="C11" s="50" t="s">
        <v>56</v>
      </c>
      <c r="D11" s="51" t="s">
        <v>57</v>
      </c>
      <c r="E11" s="44" t="s">
        <v>58</v>
      </c>
      <c r="F11" s="46" t="s">
        <v>27</v>
      </c>
      <c r="G11" s="47">
        <f t="shared" si="1"/>
        <v>1000</v>
      </c>
      <c r="H11" s="48">
        <v>3500</v>
      </c>
      <c r="I11" s="49">
        <f t="shared" si="0"/>
        <v>4500</v>
      </c>
      <c r="J11" s="36" t="s">
        <v>79</v>
      </c>
      <c r="K11" s="27"/>
    </row>
    <row r="12" spans="1:11" ht="35.15" customHeight="1" x14ac:dyDescent="0.2">
      <c r="A12" s="42">
        <v>7</v>
      </c>
      <c r="B12" s="43"/>
      <c r="C12" s="50" t="s">
        <v>92</v>
      </c>
      <c r="D12" s="51" t="s">
        <v>50</v>
      </c>
      <c r="E12" s="44" t="s">
        <v>55</v>
      </c>
      <c r="F12" s="46" t="s">
        <v>27</v>
      </c>
      <c r="G12" s="47">
        <f t="shared" ref="G12:G14" si="2">IF(F12="","",IF(F12="一般",2000,1000))</f>
        <v>1000</v>
      </c>
      <c r="H12" s="48">
        <v>3500</v>
      </c>
      <c r="I12" s="49">
        <f t="shared" ref="I12:I14" si="3">SUM(G12:H12)</f>
        <v>4500</v>
      </c>
      <c r="J12" s="39" t="s">
        <v>47</v>
      </c>
      <c r="K12" s="27"/>
    </row>
    <row r="13" spans="1:11" ht="35.15" customHeight="1" x14ac:dyDescent="0.2">
      <c r="A13" s="42">
        <v>8</v>
      </c>
      <c r="B13" s="43"/>
      <c r="C13" s="44" t="s">
        <v>93</v>
      </c>
      <c r="D13" s="44" t="s">
        <v>30</v>
      </c>
      <c r="E13" s="45" t="s">
        <v>31</v>
      </c>
      <c r="F13" s="46" t="s">
        <v>27</v>
      </c>
      <c r="G13" s="47">
        <f t="shared" si="2"/>
        <v>1000</v>
      </c>
      <c r="H13" s="48">
        <v>3500</v>
      </c>
      <c r="I13" s="49">
        <f t="shared" si="3"/>
        <v>4500</v>
      </c>
      <c r="J13" s="36" t="s">
        <v>46</v>
      </c>
      <c r="K13" s="27"/>
    </row>
    <row r="14" spans="1:11" ht="35.15" customHeight="1" x14ac:dyDescent="0.2">
      <c r="A14" s="42">
        <v>9</v>
      </c>
      <c r="B14" s="43"/>
      <c r="C14" s="44" t="s">
        <v>36</v>
      </c>
      <c r="D14" s="44" t="s">
        <v>29</v>
      </c>
      <c r="E14" s="45" t="s">
        <v>32</v>
      </c>
      <c r="F14" s="46" t="s">
        <v>27</v>
      </c>
      <c r="G14" s="47">
        <f t="shared" si="2"/>
        <v>1000</v>
      </c>
      <c r="H14" s="48">
        <v>3500</v>
      </c>
      <c r="I14" s="49">
        <f t="shared" si="3"/>
        <v>4500</v>
      </c>
      <c r="J14" s="36" t="s">
        <v>46</v>
      </c>
      <c r="K14" s="27"/>
    </row>
    <row r="15" spans="1:11" ht="35.15" customHeight="1" x14ac:dyDescent="0.2">
      <c r="A15" s="42">
        <v>10</v>
      </c>
      <c r="B15" s="43"/>
      <c r="C15" s="44" t="s">
        <v>41</v>
      </c>
      <c r="D15" s="44"/>
      <c r="E15" s="45" t="s">
        <v>42</v>
      </c>
      <c r="F15" s="46" t="s">
        <v>27</v>
      </c>
      <c r="G15" s="47">
        <f t="shared" ref="G15:G34" si="4">IF(F15="","",IF(F15="一般",2000,1000))</f>
        <v>1000</v>
      </c>
      <c r="H15" s="48">
        <v>3500</v>
      </c>
      <c r="I15" s="49">
        <f>SUM(G15:H15)</f>
        <v>4500</v>
      </c>
      <c r="J15" s="36" t="s">
        <v>49</v>
      </c>
      <c r="K15" s="27"/>
    </row>
    <row r="16" spans="1:11" ht="35.15" customHeight="1" x14ac:dyDescent="0.2">
      <c r="A16" s="42">
        <v>11</v>
      </c>
      <c r="B16" s="43"/>
      <c r="C16" s="44" t="s">
        <v>68</v>
      </c>
      <c r="D16" s="44" t="s">
        <v>69</v>
      </c>
      <c r="E16" s="45" t="s">
        <v>70</v>
      </c>
      <c r="F16" s="46" t="s">
        <v>38</v>
      </c>
      <c r="G16" s="47">
        <f t="shared" si="4"/>
        <v>2000</v>
      </c>
      <c r="H16" s="48">
        <v>3500</v>
      </c>
      <c r="I16" s="49">
        <f>SUM(G16:H16)</f>
        <v>5500</v>
      </c>
      <c r="J16" s="36" t="s">
        <v>88</v>
      </c>
      <c r="K16" s="27" t="s">
        <v>71</v>
      </c>
    </row>
    <row r="17" spans="1:11" ht="35.15" customHeight="1" x14ac:dyDescent="0.2">
      <c r="A17" s="42">
        <v>12</v>
      </c>
      <c r="B17" s="43" t="s">
        <v>66</v>
      </c>
      <c r="C17" s="44" t="s">
        <v>94</v>
      </c>
      <c r="D17" s="44" t="s">
        <v>64</v>
      </c>
      <c r="E17" s="44" t="s">
        <v>65</v>
      </c>
      <c r="F17" s="46" t="s">
        <v>38</v>
      </c>
      <c r="G17" s="47">
        <f t="shared" si="4"/>
        <v>2000</v>
      </c>
      <c r="H17" s="48">
        <v>3500</v>
      </c>
      <c r="I17" s="49">
        <f>SUM(G17:H17)</f>
        <v>5500</v>
      </c>
      <c r="J17" s="39" t="s">
        <v>67</v>
      </c>
      <c r="K17" s="34" t="s">
        <v>72</v>
      </c>
    </row>
    <row r="18" spans="1:11" ht="35.15" customHeight="1" x14ac:dyDescent="0.2">
      <c r="A18" s="42">
        <v>13</v>
      </c>
      <c r="B18" s="43"/>
      <c r="C18" s="44" t="s">
        <v>73</v>
      </c>
      <c r="D18" s="44" t="s">
        <v>74</v>
      </c>
      <c r="E18" s="45" t="s">
        <v>75</v>
      </c>
      <c r="F18" s="46" t="s">
        <v>27</v>
      </c>
      <c r="G18" s="47">
        <f t="shared" si="4"/>
        <v>1000</v>
      </c>
      <c r="H18" s="48">
        <v>3500</v>
      </c>
      <c r="I18" s="49">
        <f t="shared" ref="I18:I34" si="5">SUM(G18:H18)</f>
        <v>4500</v>
      </c>
      <c r="J18" s="36" t="s">
        <v>86</v>
      </c>
      <c r="K18" s="27"/>
    </row>
    <row r="19" spans="1:11" ht="35.15" customHeight="1" x14ac:dyDescent="0.2">
      <c r="A19" s="42">
        <v>14</v>
      </c>
      <c r="B19" s="43"/>
      <c r="C19" s="44" t="s">
        <v>39</v>
      </c>
      <c r="D19" s="44" t="s">
        <v>76</v>
      </c>
      <c r="E19" s="45" t="s">
        <v>77</v>
      </c>
      <c r="F19" s="46" t="s">
        <v>38</v>
      </c>
      <c r="G19" s="47">
        <f t="shared" si="4"/>
        <v>2000</v>
      </c>
      <c r="H19" s="48">
        <v>3500</v>
      </c>
      <c r="I19" s="49">
        <f t="shared" si="5"/>
        <v>5500</v>
      </c>
      <c r="J19" s="39" t="s">
        <v>78</v>
      </c>
      <c r="K19" s="28"/>
    </row>
    <row r="20" spans="1:11" ht="34.5" customHeight="1" x14ac:dyDescent="0.2">
      <c r="A20" s="42">
        <v>15</v>
      </c>
      <c r="B20" s="43"/>
      <c r="C20" s="44" t="s">
        <v>80</v>
      </c>
      <c r="D20" s="44" t="s">
        <v>81</v>
      </c>
      <c r="E20" s="45" t="s">
        <v>114</v>
      </c>
      <c r="F20" s="46" t="s">
        <v>27</v>
      </c>
      <c r="G20" s="47">
        <f t="shared" si="4"/>
        <v>1000</v>
      </c>
      <c r="H20" s="48">
        <v>3500</v>
      </c>
      <c r="I20" s="49">
        <f t="shared" si="5"/>
        <v>4500</v>
      </c>
      <c r="J20" s="36" t="s">
        <v>104</v>
      </c>
      <c r="K20" s="37" t="s">
        <v>115</v>
      </c>
    </row>
    <row r="21" spans="1:11" ht="35.15" customHeight="1" x14ac:dyDescent="0.2">
      <c r="A21" s="42">
        <v>16</v>
      </c>
      <c r="B21" s="43"/>
      <c r="C21" s="44" t="s">
        <v>82</v>
      </c>
      <c r="D21" s="44" t="s">
        <v>83</v>
      </c>
      <c r="E21" s="45" t="s">
        <v>84</v>
      </c>
      <c r="F21" s="52" t="s">
        <v>38</v>
      </c>
      <c r="G21" s="53">
        <f t="shared" si="4"/>
        <v>2000</v>
      </c>
      <c r="H21" s="48">
        <v>3500</v>
      </c>
      <c r="I21" s="49">
        <f t="shared" si="5"/>
        <v>5500</v>
      </c>
      <c r="J21" s="57"/>
      <c r="K21" s="27"/>
    </row>
    <row r="22" spans="1:11" ht="35.15" customHeight="1" x14ac:dyDescent="0.2">
      <c r="A22" s="42">
        <v>17</v>
      </c>
      <c r="B22" s="43"/>
      <c r="C22" s="44" t="s">
        <v>36</v>
      </c>
      <c r="D22" s="44" t="s">
        <v>29</v>
      </c>
      <c r="E22" s="45" t="s">
        <v>87</v>
      </c>
      <c r="F22" s="46" t="s">
        <v>27</v>
      </c>
      <c r="G22" s="47">
        <f>IF(F22="","",IF(F22="一般",2000,1000))</f>
        <v>1000</v>
      </c>
      <c r="H22" s="48" t="s">
        <v>40</v>
      </c>
      <c r="I22" s="49">
        <f t="shared" si="5"/>
        <v>1000</v>
      </c>
      <c r="J22" s="36" t="s">
        <v>46</v>
      </c>
      <c r="K22" s="27"/>
    </row>
    <row r="23" spans="1:11" ht="35.15" customHeight="1" x14ac:dyDescent="0.2">
      <c r="A23" s="42">
        <v>18</v>
      </c>
      <c r="B23" s="43"/>
      <c r="C23" s="44" t="s">
        <v>95</v>
      </c>
      <c r="D23" s="44" t="s">
        <v>89</v>
      </c>
      <c r="E23" s="45" t="s">
        <v>96</v>
      </c>
      <c r="F23" s="46" t="s">
        <v>38</v>
      </c>
      <c r="G23" s="47">
        <f t="shared" si="4"/>
        <v>2000</v>
      </c>
      <c r="H23" s="48">
        <v>3500</v>
      </c>
      <c r="I23" s="49">
        <f t="shared" si="5"/>
        <v>5500</v>
      </c>
      <c r="J23" s="36" t="s">
        <v>90</v>
      </c>
      <c r="K23" s="34" t="s">
        <v>91</v>
      </c>
    </row>
    <row r="24" spans="1:11" ht="35.15" customHeight="1" x14ac:dyDescent="0.2">
      <c r="A24" s="42">
        <v>19</v>
      </c>
      <c r="B24" s="43" t="s">
        <v>98</v>
      </c>
      <c r="C24" s="44" t="s">
        <v>97</v>
      </c>
      <c r="D24" s="44" t="s">
        <v>99</v>
      </c>
      <c r="E24" s="45" t="s">
        <v>101</v>
      </c>
      <c r="F24" s="46" t="s">
        <v>38</v>
      </c>
      <c r="G24" s="47">
        <f t="shared" si="4"/>
        <v>2000</v>
      </c>
      <c r="H24" s="48">
        <v>3500</v>
      </c>
      <c r="I24" s="49">
        <f t="shared" si="5"/>
        <v>5500</v>
      </c>
      <c r="J24" s="36" t="s">
        <v>100</v>
      </c>
      <c r="K24" s="37" t="s">
        <v>113</v>
      </c>
    </row>
    <row r="25" spans="1:11" ht="35.15" customHeight="1" x14ac:dyDescent="0.2">
      <c r="A25" s="42">
        <v>20</v>
      </c>
      <c r="B25" s="43"/>
      <c r="C25" s="44" t="s">
        <v>102</v>
      </c>
      <c r="D25" s="44"/>
      <c r="E25" s="44" t="s">
        <v>103</v>
      </c>
      <c r="F25" s="46" t="s">
        <v>38</v>
      </c>
      <c r="G25" s="47">
        <f t="shared" si="4"/>
        <v>2000</v>
      </c>
      <c r="H25" s="48">
        <v>3500</v>
      </c>
      <c r="I25" s="49">
        <f t="shared" si="5"/>
        <v>5500</v>
      </c>
      <c r="J25" s="39"/>
      <c r="K25" s="27"/>
    </row>
    <row r="26" spans="1:11" ht="35.15" customHeight="1" x14ac:dyDescent="0.2">
      <c r="A26" s="42">
        <v>21</v>
      </c>
      <c r="B26" s="43"/>
      <c r="C26" s="44" t="s">
        <v>106</v>
      </c>
      <c r="D26" s="44" t="s">
        <v>107</v>
      </c>
      <c r="E26" s="45" t="s">
        <v>108</v>
      </c>
      <c r="F26" s="46" t="s">
        <v>27</v>
      </c>
      <c r="G26" s="47">
        <f t="shared" si="4"/>
        <v>1000</v>
      </c>
      <c r="H26" s="48" t="s">
        <v>40</v>
      </c>
      <c r="I26" s="49">
        <f t="shared" si="5"/>
        <v>1000</v>
      </c>
      <c r="J26" s="39" t="s">
        <v>109</v>
      </c>
      <c r="K26" s="28"/>
    </row>
    <row r="27" spans="1:11" ht="35.15" customHeight="1" x14ac:dyDescent="0.2">
      <c r="A27" s="42">
        <v>22</v>
      </c>
      <c r="B27" s="43"/>
      <c r="C27" s="44"/>
      <c r="D27" s="44"/>
      <c r="E27" s="45"/>
      <c r="F27" s="46"/>
      <c r="G27" s="47" t="str">
        <f t="shared" si="4"/>
        <v/>
      </c>
      <c r="H27" s="48"/>
      <c r="I27" s="49">
        <f t="shared" si="5"/>
        <v>0</v>
      </c>
      <c r="J27" s="35"/>
      <c r="K27" s="28"/>
    </row>
    <row r="28" spans="1:11" ht="35.15" customHeight="1" x14ac:dyDescent="0.2">
      <c r="A28" s="42">
        <v>23</v>
      </c>
      <c r="B28" s="43"/>
      <c r="C28" s="44"/>
      <c r="D28" s="44"/>
      <c r="E28" s="45"/>
      <c r="F28" s="46"/>
      <c r="G28" s="47" t="str">
        <f t="shared" si="4"/>
        <v/>
      </c>
      <c r="H28" s="48"/>
      <c r="I28" s="49">
        <f t="shared" si="5"/>
        <v>0</v>
      </c>
      <c r="J28" s="35"/>
      <c r="K28" s="28"/>
    </row>
    <row r="29" spans="1:11" ht="35.15" customHeight="1" x14ac:dyDescent="0.2">
      <c r="A29" s="42">
        <v>24</v>
      </c>
      <c r="B29" s="43"/>
      <c r="C29" s="44"/>
      <c r="D29" s="44"/>
      <c r="E29" s="45"/>
      <c r="F29" s="46"/>
      <c r="G29" s="47" t="str">
        <f t="shared" si="4"/>
        <v/>
      </c>
      <c r="H29" s="48"/>
      <c r="I29" s="49">
        <f t="shared" si="5"/>
        <v>0</v>
      </c>
      <c r="J29" s="35"/>
      <c r="K29" s="28"/>
    </row>
    <row r="30" spans="1:11" ht="35.15" customHeight="1" x14ac:dyDescent="0.2">
      <c r="A30" s="42">
        <v>25</v>
      </c>
      <c r="B30" s="43"/>
      <c r="C30" s="44"/>
      <c r="D30" s="44"/>
      <c r="E30" s="45"/>
      <c r="F30" s="46"/>
      <c r="G30" s="47" t="str">
        <f t="shared" si="4"/>
        <v/>
      </c>
      <c r="H30" s="48"/>
      <c r="I30" s="49">
        <f t="shared" si="5"/>
        <v>0</v>
      </c>
      <c r="J30" s="35"/>
      <c r="K30" s="28"/>
    </row>
    <row r="31" spans="1:11" ht="35.15" customHeight="1" x14ac:dyDescent="0.2">
      <c r="A31" s="42">
        <v>26</v>
      </c>
      <c r="B31" s="43"/>
      <c r="C31" s="44"/>
      <c r="D31" s="44"/>
      <c r="E31" s="45"/>
      <c r="F31" s="46"/>
      <c r="G31" s="47" t="str">
        <f t="shared" si="4"/>
        <v/>
      </c>
      <c r="H31" s="48"/>
      <c r="I31" s="49">
        <f t="shared" si="5"/>
        <v>0</v>
      </c>
      <c r="J31" s="35"/>
      <c r="K31" s="28"/>
    </row>
    <row r="32" spans="1:11" ht="35.15" customHeight="1" x14ac:dyDescent="0.2">
      <c r="A32" s="42">
        <v>27</v>
      </c>
      <c r="B32" s="43"/>
      <c r="C32" s="44"/>
      <c r="D32" s="44"/>
      <c r="E32" s="45"/>
      <c r="F32" s="46"/>
      <c r="G32" s="47" t="str">
        <f t="shared" ref="G32" si="6">IF(F32="","",IF(F32="一般",2000,1000))</f>
        <v/>
      </c>
      <c r="H32" s="48"/>
      <c r="I32" s="49">
        <f t="shared" ref="I32" si="7">SUM(G32:H32)</f>
        <v>0</v>
      </c>
      <c r="J32" s="35"/>
      <c r="K32" s="28"/>
    </row>
    <row r="33" spans="1:11" ht="35.15" customHeight="1" x14ac:dyDescent="0.2">
      <c r="A33" s="42">
        <v>28</v>
      </c>
      <c r="B33" s="43"/>
      <c r="C33" s="44"/>
      <c r="D33" s="44"/>
      <c r="E33" s="44"/>
      <c r="F33" s="46"/>
      <c r="G33" s="47" t="str">
        <f t="shared" si="4"/>
        <v/>
      </c>
      <c r="H33" s="48"/>
      <c r="I33" s="49">
        <f t="shared" si="5"/>
        <v>0</v>
      </c>
      <c r="J33" s="35"/>
      <c r="K33" s="27"/>
    </row>
    <row r="34" spans="1:11" ht="35.15" customHeight="1" x14ac:dyDescent="0.2">
      <c r="A34" s="42">
        <v>29</v>
      </c>
      <c r="B34" s="43"/>
      <c r="C34" s="44"/>
      <c r="D34" s="44"/>
      <c r="E34" s="45"/>
      <c r="F34" s="46"/>
      <c r="G34" s="47" t="str">
        <f t="shared" si="4"/>
        <v/>
      </c>
      <c r="H34" s="48"/>
      <c r="I34" s="49">
        <f t="shared" si="5"/>
        <v>0</v>
      </c>
      <c r="J34" s="35"/>
      <c r="K34" s="27"/>
    </row>
    <row r="35" spans="1:11" ht="35.15" customHeight="1" x14ac:dyDescent="0.2">
      <c r="A35" s="2" t="s">
        <v>60</v>
      </c>
      <c r="B35" s="29"/>
      <c r="C35" s="30"/>
      <c r="D35" s="30"/>
      <c r="E35" s="30"/>
      <c r="F35" s="31"/>
      <c r="G35" s="32"/>
      <c r="H35" s="32"/>
      <c r="I35" s="33"/>
      <c r="K35" s="30"/>
    </row>
    <row r="36" spans="1:11" s="15" customFormat="1" ht="15.75" customHeight="1" x14ac:dyDescent="0.2">
      <c r="A36" s="40" t="s">
        <v>0</v>
      </c>
      <c r="B36" s="40"/>
      <c r="C36" s="54"/>
      <c r="D36" s="54" t="s">
        <v>2</v>
      </c>
      <c r="E36" s="54" t="s">
        <v>3</v>
      </c>
      <c r="F36" s="54" t="s">
        <v>15</v>
      </c>
      <c r="G36" s="55" t="s">
        <v>4</v>
      </c>
      <c r="H36" s="55" t="s">
        <v>5</v>
      </c>
      <c r="I36" s="55" t="s">
        <v>6</v>
      </c>
      <c r="J36" s="54" t="s">
        <v>44</v>
      </c>
      <c r="K36" s="54" t="s">
        <v>7</v>
      </c>
    </row>
    <row r="37" spans="1:11" s="14" customFormat="1" ht="35.15" customHeight="1" x14ac:dyDescent="0.2">
      <c r="A37" s="42">
        <v>30</v>
      </c>
      <c r="B37" s="43"/>
      <c r="C37" s="44" t="s">
        <v>61</v>
      </c>
      <c r="D37" s="44" t="s">
        <v>62</v>
      </c>
      <c r="E37" s="45" t="s">
        <v>63</v>
      </c>
      <c r="F37" s="46" t="s">
        <v>27</v>
      </c>
      <c r="G37" s="47">
        <f>IF(F37="","",IF(F37="一般",2000,1000))</f>
        <v>1000</v>
      </c>
      <c r="H37" s="48">
        <v>3500</v>
      </c>
      <c r="I37" s="49">
        <f t="shared" ref="I37" si="8">SUM(G37:H37)</f>
        <v>4500</v>
      </c>
      <c r="J37" s="36" t="s">
        <v>110</v>
      </c>
      <c r="K37" s="27"/>
    </row>
    <row r="38" spans="1:11" s="14" customFormat="1" ht="35.15" customHeight="1" x14ac:dyDescent="0.2">
      <c r="A38" s="3"/>
      <c r="B38" s="16"/>
      <c r="C38" s="18"/>
      <c r="D38" s="18"/>
      <c r="E38" s="60" t="s">
        <v>9</v>
      </c>
      <c r="F38" s="61"/>
      <c r="G38" s="19">
        <f>COUNT(G6:G34,G37:G37)</f>
        <v>21</v>
      </c>
      <c r="H38" s="19">
        <f>COUNT(H6:H34,H37:H37)</f>
        <v>20</v>
      </c>
      <c r="I38" s="20"/>
      <c r="J38" s="4"/>
      <c r="K38" s="18"/>
    </row>
    <row r="39" spans="1:11" s="14" customFormat="1" ht="35" customHeight="1" x14ac:dyDescent="0.2">
      <c r="A39" s="3"/>
      <c r="B39" s="16"/>
      <c r="C39" s="18"/>
      <c r="D39" s="18"/>
      <c r="E39" s="62" t="s">
        <v>10</v>
      </c>
      <c r="F39" s="63"/>
      <c r="G39" s="17">
        <f>SUM(G6:G34,G37:G37)</f>
        <v>28000</v>
      </c>
      <c r="H39" s="17">
        <f>SUM(H6:H34,H37:H37)</f>
        <v>70000</v>
      </c>
      <c r="I39" s="20">
        <f>SUM(G39:H39)</f>
        <v>98000</v>
      </c>
      <c r="J39" s="4"/>
      <c r="K39" s="18"/>
    </row>
    <row r="40" spans="1:11" s="14" customFormat="1" ht="16.5" x14ac:dyDescent="0.2">
      <c r="A40" s="5"/>
      <c r="B40" s="13"/>
      <c r="C40" s="4"/>
      <c r="D40" s="4"/>
      <c r="E40" s="4"/>
      <c r="F40" s="5"/>
      <c r="G40" s="11"/>
      <c r="H40" s="11"/>
      <c r="I40" s="6"/>
      <c r="J40" s="4"/>
      <c r="K40" s="4"/>
    </row>
    <row r="41" spans="1:11" x14ac:dyDescent="0.2">
      <c r="G41" s="64" t="s">
        <v>17</v>
      </c>
      <c r="H41" s="65"/>
      <c r="I41" s="66"/>
    </row>
    <row r="42" spans="1:11" x14ac:dyDescent="0.2">
      <c r="G42" s="67" t="s">
        <v>4</v>
      </c>
      <c r="H42" s="67"/>
      <c r="I42" s="8">
        <f>G39</f>
        <v>28000</v>
      </c>
    </row>
    <row r="43" spans="1:11" x14ac:dyDescent="0.2">
      <c r="G43" s="67" t="s">
        <v>5</v>
      </c>
      <c r="H43" s="67"/>
      <c r="I43" s="8">
        <f>H39</f>
        <v>70000</v>
      </c>
    </row>
    <row r="44" spans="1:11" x14ac:dyDescent="0.2">
      <c r="G44" s="59" t="s">
        <v>12</v>
      </c>
      <c r="H44" s="59"/>
      <c r="I44" s="8">
        <v>0</v>
      </c>
    </row>
    <row r="45" spans="1:11" x14ac:dyDescent="0.2">
      <c r="G45" s="69" t="s">
        <v>11</v>
      </c>
      <c r="H45" s="69"/>
      <c r="I45" s="8">
        <f>SUM(I42:I44)</f>
        <v>98000</v>
      </c>
    </row>
    <row r="46" spans="1:11" x14ac:dyDescent="0.2">
      <c r="G46" s="70" t="s">
        <v>18</v>
      </c>
      <c r="H46" s="70"/>
      <c r="I46" s="70"/>
    </row>
    <row r="47" spans="1:11" x14ac:dyDescent="0.2">
      <c r="G47" s="67" t="s">
        <v>37</v>
      </c>
      <c r="H47" s="67"/>
      <c r="I47" s="8">
        <f>I43+I44</f>
        <v>70000</v>
      </c>
    </row>
    <row r="48" spans="1:11" x14ac:dyDescent="0.2">
      <c r="G48" s="67" t="s">
        <v>14</v>
      </c>
      <c r="H48" s="67"/>
      <c r="I48" s="7">
        <v>0</v>
      </c>
    </row>
    <row r="49" spans="7:9" x14ac:dyDescent="0.2">
      <c r="G49" s="69" t="s">
        <v>11</v>
      </c>
      <c r="H49" s="69"/>
      <c r="I49" s="8">
        <f>SUM(I47:I48)</f>
        <v>70000</v>
      </c>
    </row>
    <row r="50" spans="7:9" x14ac:dyDescent="0.2">
      <c r="G50" s="71" t="s">
        <v>13</v>
      </c>
      <c r="H50" s="71"/>
      <c r="I50" s="71"/>
    </row>
    <row r="51" spans="7:9" x14ac:dyDescent="0.2">
      <c r="G51" s="68" t="s">
        <v>16</v>
      </c>
      <c r="H51" s="68"/>
      <c r="I51" s="9">
        <f>I45-I49</f>
        <v>28000</v>
      </c>
    </row>
  </sheetData>
  <autoFilter ref="A5:I34"/>
  <mergeCells count="14">
    <mergeCell ref="G51:H51"/>
    <mergeCell ref="G45:H45"/>
    <mergeCell ref="G46:I46"/>
    <mergeCell ref="G47:H47"/>
    <mergeCell ref="G48:H48"/>
    <mergeCell ref="G49:H49"/>
    <mergeCell ref="G50:I50"/>
    <mergeCell ref="A1:K1"/>
    <mergeCell ref="G44:H44"/>
    <mergeCell ref="E38:F38"/>
    <mergeCell ref="E39:F39"/>
    <mergeCell ref="G41:I41"/>
    <mergeCell ref="G42:H42"/>
    <mergeCell ref="G43:H43"/>
  </mergeCells>
  <phoneticPr fontId="3"/>
  <dataValidations count="2">
    <dataValidation type="list" allowBlank="1" showInputMessage="1" showErrorMessage="1" sqref="H37 H6:H34">
      <formula1>"3500,-"</formula1>
    </dataValidation>
    <dataValidation type="list" allowBlank="1" showInputMessage="1" showErrorMessage="1" sqref="F37 F6:F34">
      <formula1>"一般,隊員"</formula1>
    </dataValidation>
  </dataValidations>
  <printOptions horizontalCentered="1"/>
  <pageMargins left="0.11811023622047245" right="0.11811023622047245" top="0.74803149606299213" bottom="0.74803149606299213" header="0.31496062992125984" footer="0.31496062992125984"/>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参加リスト </vt:lpstr>
      <vt:lpstr>'参加リスト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UemotoTomomi</dc:creator>
  <cp:lastModifiedBy>関西そなえ隊</cp:lastModifiedBy>
  <cp:lastPrinted>2016-04-12T12:50:38Z</cp:lastPrinted>
  <dcterms:created xsi:type="dcterms:W3CDTF">2014-11-18T05:21:34Z</dcterms:created>
  <dcterms:modified xsi:type="dcterms:W3CDTF">2016-04-13T12:25:49Z</dcterms:modified>
</cp:coreProperties>
</file>